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periments - March 2018\Data for Paper 1\Experiments Filtered 50Hz+ Weight vs Recalculated RMS\50 Seconds Window\"/>
    </mc:Choice>
  </mc:AlternateContent>
  <bookViews>
    <workbookView xWindow="0" yWindow="0" windowWidth="20490" windowHeight="7545" activeTab="3"/>
  </bookViews>
  <sheets>
    <sheet name="Lactose 316" sheetId="1" r:id="rId1"/>
    <sheet name="Avicel PH101" sheetId="4" r:id="rId2"/>
    <sheet name="Lactose 200M" sheetId="5" r:id="rId3"/>
    <sheet name="Avicel PH102" sheetId="6" r:id="rId4"/>
    <sheet name="Maize Starch" sheetId="7" r:id="rId5"/>
    <sheet name="Velocity Table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8" l="1"/>
  <c r="I4" i="8"/>
  <c r="I5" i="8"/>
  <c r="I6" i="8"/>
  <c r="I7" i="8"/>
  <c r="H4" i="8"/>
  <c r="H5" i="8"/>
  <c r="H6" i="8"/>
  <c r="H7" i="8"/>
  <c r="H3" i="8"/>
  <c r="F6" i="8"/>
  <c r="E6" i="8"/>
  <c r="G6" i="8" s="1"/>
  <c r="D6" i="8"/>
  <c r="C6" i="8"/>
  <c r="F7" i="8"/>
  <c r="E7" i="8"/>
  <c r="D7" i="8"/>
  <c r="C7" i="8"/>
  <c r="F5" i="8"/>
  <c r="E5" i="8"/>
  <c r="D5" i="8"/>
  <c r="C5" i="8"/>
  <c r="F4" i="8"/>
  <c r="E4" i="8"/>
  <c r="G4" i="8" s="1"/>
  <c r="D4" i="8"/>
  <c r="C4" i="8"/>
  <c r="F3" i="8"/>
  <c r="E3" i="8"/>
  <c r="D3" i="8"/>
  <c r="I3" i="8" l="1"/>
  <c r="G7" i="8"/>
  <c r="G3" i="8"/>
  <c r="G5" i="8"/>
  <c r="T24" i="4"/>
  <c r="T24" i="6"/>
  <c r="U24" i="6"/>
  <c r="V24" i="6" s="1"/>
  <c r="U24" i="4"/>
  <c r="V24" i="4"/>
</calcChain>
</file>

<file path=xl/sharedStrings.xml><?xml version="1.0" encoding="utf-8"?>
<sst xmlns="http://schemas.openxmlformats.org/spreadsheetml/2006/main" count="1029" uniqueCount="65">
  <si>
    <t>Signal 1</t>
  </si>
  <si>
    <t>Sample (S1)</t>
  </si>
  <si>
    <t xml:space="preserve">Sample (S2) </t>
  </si>
  <si>
    <t>Sample (S3)</t>
  </si>
  <si>
    <t>Mean</t>
  </si>
  <si>
    <t>STDEV</t>
  </si>
  <si>
    <t>%STDEV</t>
  </si>
  <si>
    <t>Mass Flow Rate (g/s)</t>
  </si>
  <si>
    <t>Mean RMS (mV)</t>
  </si>
  <si>
    <t>Mean Normalised RMS (mV/gs-1)</t>
  </si>
  <si>
    <t>Time Duration (s)</t>
  </si>
  <si>
    <t>Mean Mass Flow Rate (n=2)</t>
  </si>
  <si>
    <t>% Deviation of gradient from mean dw/dt</t>
  </si>
  <si>
    <t>`100rpm</t>
  </si>
  <si>
    <t>Signal 2</t>
  </si>
  <si>
    <t>`120rpm</t>
  </si>
  <si>
    <t>`140rpm</t>
  </si>
  <si>
    <t>`160rpm</t>
  </si>
  <si>
    <t>CCF MAX</t>
  </si>
  <si>
    <t>Time Lag Tm (s)</t>
  </si>
  <si>
    <t>Electrode Seperation Distance (mm)</t>
  </si>
  <si>
    <t>Correlation Velocity (mm/s)</t>
  </si>
  <si>
    <t>Correlation Velocity (m/s)</t>
  </si>
  <si>
    <t>S1</t>
  </si>
  <si>
    <t>S2</t>
  </si>
  <si>
    <t>S3</t>
  </si>
  <si>
    <t>Average</t>
  </si>
  <si>
    <t>120rpm</t>
  </si>
  <si>
    <t>140rpm</t>
  </si>
  <si>
    <t>160rpm</t>
  </si>
  <si>
    <t>100rpm</t>
  </si>
  <si>
    <t>NOTE Signal 2^^^ Is actually Signal 1 (Top Electrode). FastDEA flips the two around.</t>
  </si>
  <si>
    <t>^^^This is the signal measured by the bottom electrode</t>
  </si>
  <si>
    <t>Mean Velocity (mm/s)</t>
  </si>
  <si>
    <t>Mean Velocity (m/s)</t>
  </si>
  <si>
    <t>Multiple CCF</t>
  </si>
  <si>
    <t>Single CCF</t>
  </si>
  <si>
    <t>Lactose #316 Fast-Flo</t>
  </si>
  <si>
    <t>Avicel PH102</t>
  </si>
  <si>
    <t>Avicel PH101</t>
  </si>
  <si>
    <t>Maize Starch</t>
  </si>
  <si>
    <t>Lactose 200M</t>
  </si>
  <si>
    <t xml:space="preserve">160rpm </t>
  </si>
  <si>
    <t xml:space="preserve">Average </t>
  </si>
  <si>
    <r>
      <t xml:space="preserve">1.76 </t>
    </r>
    <r>
      <rPr>
        <sz val="11"/>
        <color theme="1"/>
        <rFont val="Calibri"/>
        <family val="2"/>
      </rPr>
      <t>± 0.22</t>
    </r>
  </si>
  <si>
    <t>1.71 ± 0.17</t>
  </si>
  <si>
    <t>1.69 ± 0.02</t>
  </si>
  <si>
    <t>1.68 ± 0.01</t>
  </si>
  <si>
    <t>1.71 ± 0.04</t>
  </si>
  <si>
    <t>1.69 ± 0</t>
  </si>
  <si>
    <t>1.7 ± 0</t>
  </si>
  <si>
    <t>1.68 ± 0.02</t>
  </si>
  <si>
    <t>1.74 ± 0.01</t>
  </si>
  <si>
    <t>1.73 ± 0.02</t>
  </si>
  <si>
    <t>1.73 ± 0</t>
  </si>
  <si>
    <t>1.77 ± 0.01</t>
  </si>
  <si>
    <t>1.78 ± 0.01</t>
  </si>
  <si>
    <t>1.69 ± 0.01</t>
  </si>
  <si>
    <t>1.77 ± 0</t>
  </si>
  <si>
    <t>1.77 ± 0.02</t>
  </si>
  <si>
    <t>1.80 0.01</t>
  </si>
  <si>
    <t>1.78 ± 0.02</t>
  </si>
  <si>
    <t>1.75 ± 0.02</t>
  </si>
  <si>
    <t xml:space="preserve">Screw Speed 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</si>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</sst>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0" fillId="4" borderId="2" xfId="0" applyFill="1" applyBorder="1"/>
    <xf numFmtId="0" fontId="0" fillId="5" borderId="1" xfId="0" applyFill="1" applyBorder="1"/>
    <xf numFmtId="0" fontId="0" fillId="6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7" borderId="4" xfId="0" applyFill="1" applyBorder="1"/>
    <xf numFmtId="0" fontId="3" fillId="0" borderId="1" xfId="0" applyFont="1" applyBorder="1"/>
    <xf numFmtId="2" fontId="0" fillId="8" borderId="5" xfId="0" applyNumberFormat="1" applyFill="1" applyBorder="1"/>
    <xf numFmtId="2" fontId="0" fillId="8" borderId="4" xfId="0" applyNumberFormat="1" applyFill="1" applyBorder="1"/>
    <xf numFmtId="2" fontId="0" fillId="8" borderId="6" xfId="0" applyNumberFormat="1" applyFill="1" applyBorder="1"/>
    <xf numFmtId="2" fontId="0" fillId="7" borderId="2" xfId="0" applyNumberFormat="1" applyFill="1" applyBorder="1"/>
    <xf numFmtId="2" fontId="0" fillId="7" borderId="1" xfId="0" applyNumberFormat="1" applyFill="1" applyBorder="1"/>
    <xf numFmtId="2" fontId="0" fillId="7" borderId="4" xfId="0" applyNumberFormat="1" applyFill="1" applyBorder="1"/>
    <xf numFmtId="0" fontId="3" fillId="0" borderId="1" xfId="0" applyFont="1" applyFill="1" applyBorder="1"/>
    <xf numFmtId="164" fontId="0" fillId="8" borderId="5" xfId="0" applyNumberFormat="1" applyFill="1" applyBorder="1"/>
    <xf numFmtId="164" fontId="0" fillId="8" borderId="4" xfId="0" applyNumberFormat="1" applyFill="1" applyBorder="1"/>
    <xf numFmtId="164" fontId="0" fillId="8" borderId="6" xfId="0" applyNumberFormat="1" applyFill="1" applyBorder="1"/>
    <xf numFmtId="164" fontId="0" fillId="7" borderId="2" xfId="0" applyNumberFormat="1" applyFill="1" applyBorder="1"/>
    <xf numFmtId="164" fontId="0" fillId="7" borderId="1" xfId="0" applyNumberFormat="1" applyFill="1" applyBorder="1"/>
    <xf numFmtId="164" fontId="0" fillId="7" borderId="4" xfId="0" applyNumberFormat="1" applyFill="1" applyBorder="1"/>
    <xf numFmtId="1" fontId="0" fillId="8" borderId="5" xfId="0" applyNumberFormat="1" applyFill="1" applyBorder="1"/>
    <xf numFmtId="1" fontId="0" fillId="8" borderId="4" xfId="0" applyNumberFormat="1" applyFill="1" applyBorder="1"/>
    <xf numFmtId="1" fontId="0" fillId="8" borderId="6" xfId="0" applyNumberFormat="1" applyFill="1" applyBorder="1"/>
    <xf numFmtId="1" fontId="0" fillId="7" borderId="1" xfId="0" applyNumberFormat="1" applyFill="1" applyBorder="1"/>
    <xf numFmtId="0" fontId="4" fillId="8" borderId="1" xfId="0" applyFont="1" applyFill="1" applyBorder="1"/>
    <xf numFmtId="2" fontId="0" fillId="8" borderId="2" xfId="0" applyNumberFormat="1" applyFill="1" applyBorder="1"/>
    <xf numFmtId="2" fontId="0" fillId="8" borderId="1" xfId="0" applyNumberFormat="1" applyFill="1" applyBorder="1"/>
    <xf numFmtId="2" fontId="0" fillId="8" borderId="3" xfId="0" applyNumberFormat="1" applyFill="1" applyBorder="1"/>
    <xf numFmtId="0" fontId="5" fillId="3" borderId="1" xfId="0" applyFont="1" applyFill="1" applyBorder="1" applyAlignment="1">
      <alignment horizontal="center"/>
    </xf>
    <xf numFmtId="0" fontId="1" fillId="8" borderId="1" xfId="0" applyFont="1" applyFill="1" applyBorder="1"/>
    <xf numFmtId="164" fontId="0" fillId="2" borderId="0" xfId="0" applyNumberFormat="1" applyFill="1"/>
    <xf numFmtId="0" fontId="0" fillId="0" borderId="4" xfId="0" applyFill="1" applyBorder="1"/>
    <xf numFmtId="165" fontId="0" fillId="0" borderId="2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5" fontId="0" fillId="9" borderId="2" xfId="0" applyNumberFormat="1" applyFill="1" applyBorder="1"/>
    <xf numFmtId="165" fontId="0" fillId="9" borderId="1" xfId="0" applyNumberFormat="1" applyFill="1" applyBorder="1"/>
    <xf numFmtId="2" fontId="0" fillId="9" borderId="3" xfId="0" applyNumberFormat="1" applyFill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0" fillId="9" borderId="2" xfId="0" applyNumberFormat="1" applyFill="1" applyBorder="1"/>
    <xf numFmtId="166" fontId="0" fillId="9" borderId="1" xfId="0" applyNumberFormat="1" applyFill="1" applyBorder="1"/>
    <xf numFmtId="11" fontId="0" fillId="0" borderId="4" xfId="0" applyNumberFormat="1" applyBorder="1"/>
    <xf numFmtId="1" fontId="0" fillId="0" borderId="2" xfId="0" applyNumberFormat="1" applyBorder="1"/>
    <xf numFmtId="1" fontId="0" fillId="0" borderId="1" xfId="0" applyNumberFormat="1" applyBorder="1"/>
    <xf numFmtId="1" fontId="0" fillId="0" borderId="3" xfId="0" applyNumberFormat="1" applyBorder="1"/>
    <xf numFmtId="1" fontId="0" fillId="9" borderId="2" xfId="0" applyNumberFormat="1" applyFill="1" applyBorder="1"/>
    <xf numFmtId="2" fontId="0" fillId="9" borderId="1" xfId="0" applyNumberFormat="1" applyFill="1" applyBorder="1"/>
    <xf numFmtId="0" fontId="0" fillId="10" borderId="4" xfId="0" applyFill="1" applyBorder="1"/>
    <xf numFmtId="0" fontId="0" fillId="10" borderId="1" xfId="0" applyFill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9" borderId="2" xfId="0" applyNumberFormat="1" applyFill="1" applyBorder="1"/>
    <xf numFmtId="0" fontId="0" fillId="4" borderId="5" xfId="0" applyFill="1" applyBorder="1"/>
    <xf numFmtId="0" fontId="0" fillId="6" borderId="4" xfId="0" applyFill="1" applyBorder="1"/>
    <xf numFmtId="0" fontId="0" fillId="11" borderId="13" xfId="0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6" xfId="0" applyFill="1" applyBorder="1"/>
    <xf numFmtId="0" fontId="0" fillId="0" borderId="1" xfId="0" applyBorder="1"/>
    <xf numFmtId="0" fontId="6" fillId="2" borderId="0" xfId="0" applyFont="1" applyFill="1"/>
    <xf numFmtId="0" fontId="7" fillId="2" borderId="0" xfId="0" applyFont="1" applyFill="1"/>
    <xf numFmtId="0" fontId="0" fillId="4" borderId="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13" borderId="5" xfId="0" applyFill="1" applyBorder="1"/>
    <xf numFmtId="0" fontId="0" fillId="13" borderId="4" xfId="0" applyFill="1" applyBorder="1"/>
    <xf numFmtId="0" fontId="0" fillId="13" borderId="6" xfId="0" applyFill="1" applyBorder="1"/>
    <xf numFmtId="0" fontId="8" fillId="8" borderId="5" xfId="0" applyFont="1" applyFill="1" applyBorder="1"/>
    <xf numFmtId="2" fontId="0" fillId="13" borderId="6" xfId="0" applyNumberFormat="1" applyFill="1" applyBorder="1"/>
    <xf numFmtId="0" fontId="8" fillId="8" borderId="10" xfId="0" applyFont="1" applyFill="1" applyBorder="1"/>
    <xf numFmtId="2" fontId="0" fillId="13" borderId="3" xfId="0" applyNumberFormat="1" applyFill="1" applyBorder="1"/>
    <xf numFmtId="2" fontId="0" fillId="2" borderId="0" xfId="0" applyNumberFormat="1" applyFill="1"/>
    <xf numFmtId="2" fontId="0" fillId="13" borderId="4" xfId="0" applyNumberFormat="1" applyFill="1" applyBorder="1"/>
    <xf numFmtId="0" fontId="8" fillId="8" borderId="1" xfId="0" applyFont="1" applyFill="1" applyBorder="1"/>
    <xf numFmtId="0" fontId="3" fillId="8" borderId="1" xfId="0" applyFont="1" applyFill="1" applyBorder="1"/>
    <xf numFmtId="0" fontId="0" fillId="8" borderId="0" xfId="0" applyFill="1"/>
    <xf numFmtId="0" fontId="0" fillId="8" borderId="5" xfId="0" applyFill="1" applyBorder="1"/>
    <xf numFmtId="0" fontId="0" fillId="8" borderId="13" xfId="0" applyFill="1" applyBorder="1"/>
    <xf numFmtId="0" fontId="0" fillId="8" borderId="7" xfId="0" applyFill="1" applyBorder="1"/>
    <xf numFmtId="0" fontId="0" fillId="8" borderId="2" xfId="0" applyFill="1" applyBorder="1"/>
    <xf numFmtId="0" fontId="0" fillId="8" borderId="4" xfId="0" applyFill="1" applyBorder="1"/>
    <xf numFmtId="2" fontId="0" fillId="8" borderId="13" xfId="0" applyNumberFormat="1" applyFill="1" applyBorder="1"/>
    <xf numFmtId="2" fontId="0" fillId="8" borderId="14" xfId="0" applyNumberFormat="1" applyFill="1" applyBorder="1"/>
    <xf numFmtId="2" fontId="0" fillId="8" borderId="7" xfId="0" applyNumberFormat="1" applyFill="1" applyBorder="1"/>
    <xf numFmtId="2" fontId="0" fillId="8" borderId="8" xfId="0" applyNumberFormat="1" applyFill="1" applyBorder="1"/>
    <xf numFmtId="2" fontId="0" fillId="8" borderId="0" xfId="0" applyNumberFormat="1" applyFill="1" applyBorder="1"/>
    <xf numFmtId="2" fontId="0" fillId="8" borderId="11" xfId="0" applyNumberFormat="1" applyFill="1" applyBorder="1"/>
    <xf numFmtId="0" fontId="9" fillId="8" borderId="1" xfId="0" applyFont="1" applyFill="1" applyBorder="1"/>
    <xf numFmtId="0" fontId="9" fillId="8" borderId="5" xfId="0" applyFont="1" applyFill="1" applyBorder="1"/>
    <xf numFmtId="0" fontId="9" fillId="8" borderId="4" xfId="0" applyFont="1" applyFill="1" applyBorder="1"/>
    <xf numFmtId="0" fontId="9" fillId="8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35595277777777778"/>
                  <c:y val="-6.047619047619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F-41EB-853E-B8A39272B8C3}"/>
                </c:ext>
              </c:extLst>
            </c:dLbl>
            <c:dLbl>
              <c:idx val="1"/>
              <c:layout>
                <c:manualLayout>
                  <c:x val="-0.35595277777777778"/>
                  <c:y val="-0.131031746031746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F-41EB-853E-B8A39272B8C3}"/>
                </c:ext>
              </c:extLst>
            </c:dLbl>
            <c:dLbl>
              <c:idx val="2"/>
              <c:layout>
                <c:manualLayout>
                  <c:x val="-0.36603214285714297"/>
                  <c:y val="-0.171349206349206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F-41EB-853E-B8A39272B8C3}"/>
                </c:ext>
              </c:extLst>
            </c:dLbl>
            <c:dLbl>
              <c:idx val="3"/>
              <c:layout>
                <c:manualLayout>
                  <c:x val="-0.18536944444444445"/>
                  <c:y val="-0.16630952380952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F-41EB-853E-B8A39272B8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316'!$G$2,'Lactose 316'!$G$10,'Lactose 316'!$G$18,'Lactose 316'!$G$26)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6.2034210991462911E-2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plus>
            <c:minus>
              <c:numRef>
                <c:f>('Lactose 316'!$G$2,'Lactose 316'!$G$10,'Lactose 316'!$G$18,'Lactose 316'!$G$26)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6.2034210991462911E-2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316'!$G$3,'Lactose 316'!$G$11,'Lactose 316'!$G$19,'Lactose 316'!$G$27)</c:f>
                <c:numCache>
                  <c:formatCode>General</c:formatCode>
                  <c:ptCount val="4"/>
                  <c:pt idx="0">
                    <c:v>1.985144543531417</c:v>
                  </c:pt>
                  <c:pt idx="1">
                    <c:v>1.3065919876934238</c:v>
                  </c:pt>
                  <c:pt idx="2">
                    <c:v>2.0795713908731095</c:v>
                  </c:pt>
                  <c:pt idx="3">
                    <c:v>3.5411543320167644</c:v>
                  </c:pt>
                </c:numCache>
              </c:numRef>
            </c:plus>
            <c:minus>
              <c:numRef>
                <c:f>('Lactose 316'!$G$3,'Lactose 316'!$G$11,'Lactose 316'!$G$19,'Lactose 316'!$G$27)</c:f>
                <c:numCache>
                  <c:formatCode>General</c:formatCode>
                  <c:ptCount val="4"/>
                  <c:pt idx="0">
                    <c:v>1.985144543531417</c:v>
                  </c:pt>
                  <c:pt idx="1">
                    <c:v>1.3065919876934238</c:v>
                  </c:pt>
                  <c:pt idx="2">
                    <c:v>2.0795713908731095</c:v>
                  </c:pt>
                  <c:pt idx="3">
                    <c:v>3.5411543320167644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316'!$F$2,'Lactose 316'!$F$10,'Lactose 316'!$F$18,'Lactose 316'!$F$26)</c:f>
              <c:numCache>
                <c:formatCode>0.00</c:formatCode>
                <c:ptCount val="4"/>
                <c:pt idx="0">
                  <c:v>4.0919333333333334</c:v>
                </c:pt>
                <c:pt idx="1">
                  <c:v>4.6349666666666662</c:v>
                </c:pt>
                <c:pt idx="2">
                  <c:v>5.3348666666666666</c:v>
                </c:pt>
                <c:pt idx="3">
                  <c:v>5.9945666666666666</c:v>
                </c:pt>
              </c:numCache>
            </c:numRef>
          </c:xVal>
          <c:yVal>
            <c:numRef>
              <c:f>('Lactose 316'!$F$3,'Lactose 316'!$F$11,'Lactose 316'!$F$19,'Lactose 316'!$F$27)</c:f>
              <c:numCache>
                <c:formatCode>0.00000</c:formatCode>
                <c:ptCount val="4"/>
                <c:pt idx="0">
                  <c:v>20.602540166258454</c:v>
                </c:pt>
                <c:pt idx="1">
                  <c:v>27.576715047737746</c:v>
                </c:pt>
                <c:pt idx="2">
                  <c:v>33.026219606039092</c:v>
                </c:pt>
                <c:pt idx="3">
                  <c:v>38.676170578645618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0-4C9D-A7C3-32799E6E804E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solidFill>
                      <a:sysClr val="windowText" lastClr="000000"/>
                    </a:solidFill>
                  </a:rPr>
                  <a:t>Mean RMS bottom</a:t>
                </a:r>
                <a:r>
                  <a:rPr lang="en-GB" sz="10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0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5011944444444451"/>
                  <c:y val="-5.5436507936507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85-475E-B264-67DB58A714BD}"/>
                </c:ext>
              </c:extLst>
            </c:dLbl>
            <c:dLbl>
              <c:idx val="1"/>
              <c:layout>
                <c:manualLayout>
                  <c:x val="-0.32067500000000004"/>
                  <c:y val="-4.535714285714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85-475E-B264-67DB58A714BD}"/>
                </c:ext>
              </c:extLst>
            </c:dLbl>
            <c:dLbl>
              <c:idx val="2"/>
              <c:layout>
                <c:manualLayout>
                  <c:x val="-0.31059563492063497"/>
                  <c:y val="-0.105833333333333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85-475E-B264-67DB58A714BD}"/>
                </c:ext>
              </c:extLst>
            </c:dLbl>
            <c:dLbl>
              <c:idx val="3"/>
              <c:layout>
                <c:manualLayout>
                  <c:x val="-0.1946829365079365"/>
                  <c:y val="-0.17638888888888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85-475E-B264-67DB58A714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7.6629365079365075E-2"/>
                  <c:y val="0.59132976190476194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200M'!$O$2,'Lactose 200M'!$O$10,'Lactose 200M'!$O$18,'Lactose 200M'!$O$26)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plus>
            <c:minus>
              <c:numRef>
                <c:f>('Lactose 200M'!$O$2,'Lactose 200M'!$O$10,'Lactose 200M'!$O$18,'Lactose 200M'!$O$26)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200M'!$O$3,'Lactose 200M'!$O$11,'Lactose 200M'!$O$19,'Lactose 200M'!$O$27)</c:f>
                <c:numCache>
                  <c:formatCode>General</c:formatCode>
                  <c:ptCount val="4"/>
                  <c:pt idx="0">
                    <c:v>58.559972892795507</c:v>
                  </c:pt>
                  <c:pt idx="1">
                    <c:v>37.338281430333815</c:v>
                  </c:pt>
                  <c:pt idx="2">
                    <c:v>71.802395780685501</c:v>
                  </c:pt>
                  <c:pt idx="3">
                    <c:v>45.043775196804368</c:v>
                  </c:pt>
                </c:numCache>
              </c:numRef>
            </c:plus>
            <c:minus>
              <c:numRef>
                <c:f>('Lactose 200M'!$O$3,'Lactose 200M'!$O$11,'Lactose 200M'!$O$19,'Lactose 200M'!$O$27)</c:f>
                <c:numCache>
                  <c:formatCode>General</c:formatCode>
                  <c:ptCount val="4"/>
                  <c:pt idx="0">
                    <c:v>58.559972892795507</c:v>
                  </c:pt>
                  <c:pt idx="1">
                    <c:v>37.338281430333815</c:v>
                  </c:pt>
                  <c:pt idx="2">
                    <c:v>71.802395780685501</c:v>
                  </c:pt>
                  <c:pt idx="3">
                    <c:v>45.043775196804368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200M'!$N$2,'Lactose 200M'!$N$10,'Lactose 200M'!$N$18,'Lactose 200M'!$N$26)</c:f>
              <c:numCache>
                <c:formatCode>0.00</c:formatCode>
                <c:ptCount val="4"/>
                <c:pt idx="0">
                  <c:v>2.9957333333333334</c:v>
                </c:pt>
                <c:pt idx="1">
                  <c:v>3.6231000000000004</c:v>
                </c:pt>
                <c:pt idx="2">
                  <c:v>4.0959333333333339</c:v>
                </c:pt>
                <c:pt idx="3">
                  <c:v>4.7887666666666666</c:v>
                </c:pt>
              </c:numCache>
            </c:numRef>
          </c:xVal>
          <c:yVal>
            <c:numRef>
              <c:f>('Lactose 200M'!$N$3,'Lactose 200M'!$N$11,'Lactose 200M'!$N$19,'Lactose 200M'!$N$27)</c:f>
              <c:numCache>
                <c:formatCode>0.00000</c:formatCode>
                <c:ptCount val="4"/>
                <c:pt idx="0">
                  <c:v>380.82115977435114</c:v>
                </c:pt>
                <c:pt idx="1">
                  <c:v>521.37138790244535</c:v>
                </c:pt>
                <c:pt idx="2">
                  <c:v>572.2702404333221</c:v>
                </c:pt>
                <c:pt idx="3">
                  <c:v>673.2130373504607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6D-4686-8A32-0A5A39D7552D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Mean RMS top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9629563492063493"/>
                  <c:y val="4.031746031746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E-452A-BA70-E54999AE5A51}"/>
                </c:ext>
              </c:extLst>
            </c:dLbl>
            <c:dLbl>
              <c:idx val="1"/>
              <c:layout>
                <c:manualLayout>
                  <c:x val="-0.23661309523809529"/>
                  <c:y val="-0.136071428571428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E-452A-BA70-E54999AE5A51}"/>
                </c:ext>
              </c:extLst>
            </c:dLbl>
            <c:dLbl>
              <c:idx val="2"/>
              <c:layout>
                <c:manualLayout>
                  <c:x val="-0.18621626984126985"/>
                  <c:y val="-0.24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E-452A-BA70-E54999AE5A51}"/>
                </c:ext>
              </c:extLst>
            </c:dLbl>
            <c:dLbl>
              <c:idx val="3"/>
              <c:layout>
                <c:manualLayout>
                  <c:x val="-2.9986111111111113E-2"/>
                  <c:y val="8.56746031746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E-452A-BA70-E54999AE5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200M'!$G$2,'Lactose 200M'!$G$10,'Lactose 200M'!$G$18,'Lactose 200M'!$G$26)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plus>
            <c:minus>
              <c:numRef>
                <c:f>('Lactose 200M'!$G$2,'Lactose 200M'!$G$10,'Lactose 200M'!$G$18,'Lactose 200M'!$G$26)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200M'!$G$40,'Lactose 200M'!$G$47,'Lactose 200M'!$G$54,'Lactose 200M'!$G$61)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('Lactose 200M'!$G$40,'Lactose 200M'!$G$47,'Lactose 200M'!$G$54,'Lactose 200M'!$G$61)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200M'!$F$2,'Lactose 200M'!$F$10,'Lactose 200M'!$F$18,'Lactose 200M'!$F$26)</c:f>
              <c:numCache>
                <c:formatCode>0.00</c:formatCode>
                <c:ptCount val="4"/>
                <c:pt idx="0">
                  <c:v>2.9957333333333334</c:v>
                </c:pt>
                <c:pt idx="1">
                  <c:v>3.6231000000000004</c:v>
                </c:pt>
                <c:pt idx="2">
                  <c:v>4.0959333333333339</c:v>
                </c:pt>
                <c:pt idx="3">
                  <c:v>4.7887666666666666</c:v>
                </c:pt>
              </c:numCache>
            </c:numRef>
          </c:xVal>
          <c:yVal>
            <c:numRef>
              <c:f>('Lactose 200M'!$F$40,'Lactose 200M'!$F$47,'Lactose 200M'!$F$54,'Lactose 200M'!$F$61)</c:f>
              <c:numCache>
                <c:formatCode>0.00</c:formatCode>
                <c:ptCount val="4"/>
                <c:pt idx="0">
                  <c:v>1.7647058823529409</c:v>
                </c:pt>
                <c:pt idx="1">
                  <c:v>1.7647058823529409</c:v>
                </c:pt>
                <c:pt idx="2">
                  <c:v>1.7647058823529409</c:v>
                </c:pt>
                <c:pt idx="3">
                  <c:v>1.7647058823529409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DE-452A-BA70-E54999AE5A51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0637500000000006"/>
                  <c:y val="4.0317460317460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74-454D-9906-A7EA89030350}"/>
                </c:ext>
              </c:extLst>
            </c:dLbl>
            <c:dLbl>
              <c:idx val="1"/>
              <c:layout>
                <c:manualLayout>
                  <c:x val="-0.2315734126984127"/>
                  <c:y val="-0.136071428571428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4-454D-9906-A7EA89030350}"/>
                </c:ext>
              </c:extLst>
            </c:dLbl>
            <c:dLbl>
              <c:idx val="2"/>
              <c:layout>
                <c:manualLayout>
                  <c:x val="-0.19629563492063493"/>
                  <c:y val="-0.24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74-454D-9906-A7EA89030350}"/>
                </c:ext>
              </c:extLst>
            </c:dLbl>
            <c:dLbl>
              <c:idx val="3"/>
              <c:layout>
                <c:manualLayout>
                  <c:x val="-3.5025793650793648E-2"/>
                  <c:y val="0.156230158730158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74-454D-9906-A7EA89030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200M'!$G$2,'Lactose 200M'!$G$10,'Lactose 200M'!$G$18,'Lactose 200M'!$G$26)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plus>
            <c:minus>
              <c:numRef>
                <c:f>('Lactose 200M'!$G$2,'Lactose 200M'!$G$10,'Lactose 200M'!$G$18,'Lactose 200M'!$G$26)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200M'!$O$37,'Lactose 200M'!$O$41,'Lactose 200M'!$O$45,'Lactose 200M'!$O$49)</c:f>
                <c:numCache>
                  <c:formatCode>General</c:formatCode>
                  <c:ptCount val="4"/>
                  <c:pt idx="0">
                    <c:v>1.0438862838202397E-2</c:v>
                  </c:pt>
                  <c:pt idx="1">
                    <c:v>8.055978755011883E-3</c:v>
                  </c:pt>
                  <c:pt idx="2">
                    <c:v>6.527763810964292E-3</c:v>
                  </c:pt>
                  <c:pt idx="3">
                    <c:v>6.3360499530965599E-3</c:v>
                  </c:pt>
                </c:numCache>
              </c:numRef>
            </c:plus>
            <c:minus>
              <c:numRef>
                <c:f>('Lactose 200M'!$O$37,'Lactose 200M'!$O$41,'Lactose 200M'!$O$45,'Lactose 200M'!$O$49)</c:f>
                <c:numCache>
                  <c:formatCode>General</c:formatCode>
                  <c:ptCount val="4"/>
                  <c:pt idx="0">
                    <c:v>1.0438862838202397E-2</c:v>
                  </c:pt>
                  <c:pt idx="1">
                    <c:v>8.055978755011883E-3</c:v>
                  </c:pt>
                  <c:pt idx="2">
                    <c:v>6.527763810964292E-3</c:v>
                  </c:pt>
                  <c:pt idx="3">
                    <c:v>6.3360499530965599E-3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200M'!$F$2,'Lactose 200M'!$F$10,'Lactose 200M'!$F$18,'Lactose 200M'!$F$26)</c:f>
              <c:numCache>
                <c:formatCode>0.00</c:formatCode>
                <c:ptCount val="4"/>
                <c:pt idx="0">
                  <c:v>2.9957333333333334</c:v>
                </c:pt>
                <c:pt idx="1">
                  <c:v>3.6231000000000004</c:v>
                </c:pt>
                <c:pt idx="2">
                  <c:v>4.0959333333333339</c:v>
                </c:pt>
                <c:pt idx="3">
                  <c:v>4.7887666666666666</c:v>
                </c:pt>
              </c:numCache>
            </c:numRef>
          </c:xVal>
          <c:yVal>
            <c:numRef>
              <c:f>('Lactose 200M'!$N$37,'Lactose 200M'!$N$41,'Lactose 200M'!$N$45,'Lactose 200M'!$N$49)</c:f>
              <c:numCache>
                <c:formatCode>0.00</c:formatCode>
                <c:ptCount val="4"/>
                <c:pt idx="0">
                  <c:v>1.7767858200000006</c:v>
                </c:pt>
                <c:pt idx="1">
                  <c:v>1.7736112200000005</c:v>
                </c:pt>
                <c:pt idx="2">
                  <c:v>1.7660131933333341</c:v>
                </c:pt>
                <c:pt idx="3">
                  <c:v>1.7709314866666672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74-454D-9906-A7EA89030350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5011944444444445"/>
                  <c:y val="6.047619047619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14-443C-A36C-1B4041BA3B3B}"/>
                </c:ext>
              </c:extLst>
            </c:dLbl>
            <c:dLbl>
              <c:idx val="1"/>
              <c:layout>
                <c:manualLayout>
                  <c:x val="-0.15940515873015879"/>
                  <c:y val="-0.236865079365079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14-443C-A36C-1B4041BA3B3B}"/>
                </c:ext>
              </c:extLst>
            </c:dLbl>
            <c:dLbl>
              <c:idx val="2"/>
              <c:layout>
                <c:manualLayout>
                  <c:x val="9.7618650793650799E-2"/>
                  <c:y val="0.12599206349206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14-443C-A36C-1B4041BA3B3B}"/>
                </c:ext>
              </c:extLst>
            </c:dLbl>
            <c:dLbl>
              <c:idx val="3"/>
              <c:layout>
                <c:manualLayout>
                  <c:x val="0.11777738095238095"/>
                  <c:y val="-9.0714285714285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14-443C-A36C-1B4041BA3B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6.7784920634920628E-2"/>
                  <c:y val="0.5862900793650793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PH102'!$G$2,'Avicel PH102'!$G$10,'Avicel PH102'!$G$18,'Avicel PH102'!$G$26)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plus>
            <c:minus>
              <c:numRef>
                <c:f>('Avicel PH102'!$G$2,'Avicel PH102'!$G$10,'Avicel PH102'!$G$18,'Avicel PH102'!$G$26)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PH102'!$G$3,'Avicel PH102'!$G$11,'Avicel PH102'!$G$19,'Avicel PH102'!$G$27)</c:f>
                <c:numCache>
                  <c:formatCode>General</c:formatCode>
                  <c:ptCount val="4"/>
                  <c:pt idx="0">
                    <c:v>9.7106711517001223</c:v>
                  </c:pt>
                  <c:pt idx="1">
                    <c:v>7.7145620131513697</c:v>
                  </c:pt>
                  <c:pt idx="2">
                    <c:v>8.7401540008290421</c:v>
                  </c:pt>
                  <c:pt idx="3">
                    <c:v>5.9225698220267127</c:v>
                  </c:pt>
                </c:numCache>
              </c:numRef>
            </c:plus>
            <c:minus>
              <c:numRef>
                <c:f>('Avicel PH102'!$G$3,'Avicel PH102'!$G$11,'Avicel PH102'!$G$19,'Avicel PH102'!$G$27)</c:f>
                <c:numCache>
                  <c:formatCode>General</c:formatCode>
                  <c:ptCount val="4"/>
                  <c:pt idx="0">
                    <c:v>9.7106711517001223</c:v>
                  </c:pt>
                  <c:pt idx="1">
                    <c:v>7.7145620131513697</c:v>
                  </c:pt>
                  <c:pt idx="2">
                    <c:v>8.7401540008290421</c:v>
                  </c:pt>
                  <c:pt idx="3">
                    <c:v>5.9225698220267127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PH102'!$F$2,'Avicel PH102'!$F$10,'Avicel PH102'!$F$18,'Avicel PH102'!$F$26)</c:f>
              <c:numCache>
                <c:formatCode>0.00</c:formatCode>
                <c:ptCount val="4"/>
                <c:pt idx="0">
                  <c:v>2.4104666666666668</c:v>
                </c:pt>
                <c:pt idx="1">
                  <c:v>2.7510333333333334</c:v>
                </c:pt>
                <c:pt idx="2">
                  <c:v>3.1063333333333332</c:v>
                </c:pt>
                <c:pt idx="3">
                  <c:v>3.5353666666666665</c:v>
                </c:pt>
              </c:numCache>
            </c:numRef>
          </c:xVal>
          <c:yVal>
            <c:numRef>
              <c:f>('Avicel PH102'!$F$3,'Avicel PH102'!$F$11,'Avicel PH102'!$F$19,'Avicel PH102'!$F$27)</c:f>
              <c:numCache>
                <c:formatCode>0.00000</c:formatCode>
                <c:ptCount val="4"/>
                <c:pt idx="0">
                  <c:v>96.062802997294156</c:v>
                </c:pt>
                <c:pt idx="1">
                  <c:v>105.96096220541415</c:v>
                </c:pt>
                <c:pt idx="2">
                  <c:v>97.820590903140229</c:v>
                </c:pt>
                <c:pt idx="3">
                  <c:v>98.770851993932851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EE-41CC-87E5-669AB49A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solidFill>
                      <a:sysClr val="windowText" lastClr="000000"/>
                    </a:solidFill>
                  </a:rPr>
                  <a:t>Mean RMS bottom</a:t>
                </a:r>
                <a:r>
                  <a:rPr lang="en-GB" sz="10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0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7531785714285717"/>
                  <c:y val="-7.5595238095238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99-4F30-97E9-24655CCB8A88}"/>
                </c:ext>
              </c:extLst>
            </c:dLbl>
            <c:dLbl>
              <c:idx val="1"/>
              <c:layout>
                <c:manualLayout>
                  <c:x val="-0.18460357142857139"/>
                  <c:y val="-0.2771825396825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99-4F30-97E9-24655CCB8A88}"/>
                </c:ext>
              </c:extLst>
            </c:dLbl>
            <c:dLbl>
              <c:idx val="2"/>
              <c:layout>
                <c:manualLayout>
                  <c:x val="3.2102777777777779E-2"/>
                  <c:y val="-0.287261904761904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99-4F30-97E9-24655CCB8A88}"/>
                </c:ext>
              </c:extLst>
            </c:dLbl>
            <c:dLbl>
              <c:idx val="3"/>
              <c:layout>
                <c:manualLayout>
                  <c:x val="8.249960317460317E-2"/>
                  <c:y val="-2.015873015873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9-4F30-97E9-24655CCB8A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7.7864285714285719E-2"/>
                  <c:y val="0.59132976190476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PH102'!$O$2,'Avicel PH102'!$O$10,'Avicel PH102'!$O$18,'Avicel PH102'!$O$26)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plus>
            <c:minus>
              <c:numRef>
                <c:f>('Avicel PH102'!$O$2,'Avicel PH102'!$O$10,'Avicel PH102'!$O$18,'Avicel PH102'!$O$26)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PH102'!$O$3,'Avicel PH102'!$O$11,'Avicel PH102'!$O$19,'Avicel PH102'!$O$27)</c:f>
                <c:numCache>
                  <c:formatCode>General</c:formatCode>
                  <c:ptCount val="4"/>
                  <c:pt idx="0">
                    <c:v>7.2331573903683459</c:v>
                  </c:pt>
                  <c:pt idx="1">
                    <c:v>5.8174858263078058</c:v>
                  </c:pt>
                  <c:pt idx="2">
                    <c:v>6.8799157679454499</c:v>
                  </c:pt>
                  <c:pt idx="3">
                    <c:v>4.5853389094656007</c:v>
                  </c:pt>
                </c:numCache>
              </c:numRef>
            </c:plus>
            <c:minus>
              <c:numRef>
                <c:f>('Avicel PH102'!$O$3,'Avicel PH102'!$O$11,'Avicel PH102'!$O$19,'Avicel PH102'!$O$27)</c:f>
                <c:numCache>
                  <c:formatCode>General</c:formatCode>
                  <c:ptCount val="4"/>
                  <c:pt idx="0">
                    <c:v>7.2331573903683459</c:v>
                  </c:pt>
                  <c:pt idx="1">
                    <c:v>5.8174858263078058</c:v>
                  </c:pt>
                  <c:pt idx="2">
                    <c:v>6.8799157679454499</c:v>
                  </c:pt>
                  <c:pt idx="3">
                    <c:v>4.5853389094656007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PH102'!$N$2,'Avicel PH102'!$N$10,'Avicel PH102'!$N$18,'Avicel PH102'!$N$26)</c:f>
              <c:numCache>
                <c:formatCode>0.00</c:formatCode>
                <c:ptCount val="4"/>
                <c:pt idx="0">
                  <c:v>2.4104666666666668</c:v>
                </c:pt>
                <c:pt idx="1">
                  <c:v>2.7510333333333334</c:v>
                </c:pt>
                <c:pt idx="2">
                  <c:v>3.1063333333333332</c:v>
                </c:pt>
                <c:pt idx="3">
                  <c:v>3.5353666666666665</c:v>
                </c:pt>
              </c:numCache>
            </c:numRef>
          </c:xVal>
          <c:yVal>
            <c:numRef>
              <c:f>('Avicel PH102'!$N$3,'Avicel PH102'!$N$11,'Avicel PH102'!$N$19,'Avicel PH102'!$N$27)</c:f>
              <c:numCache>
                <c:formatCode>0.00000</c:formatCode>
                <c:ptCount val="4"/>
                <c:pt idx="0">
                  <c:v>74.520378554010605</c:v>
                </c:pt>
                <c:pt idx="1">
                  <c:v>81.850409310007237</c:v>
                </c:pt>
                <c:pt idx="2">
                  <c:v>75.881737526275714</c:v>
                </c:pt>
                <c:pt idx="3">
                  <c:v>76.844033787582745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EB-41FE-84B6-468B297D00D4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Mean RMS top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9629563492063493"/>
                  <c:y val="4.031746031746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28-47FF-A479-8D73BB6118AA}"/>
                </c:ext>
              </c:extLst>
            </c:dLbl>
            <c:dLbl>
              <c:idx val="1"/>
              <c:layout>
                <c:manualLayout>
                  <c:x val="-0.19125595238095242"/>
                  <c:y val="-0.136071428571428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28-47FF-A479-8D73BB6118AA}"/>
                </c:ext>
              </c:extLst>
            </c:dLbl>
            <c:dLbl>
              <c:idx val="2"/>
              <c:layout>
                <c:manualLayout>
                  <c:x val="-0.18621626984126985"/>
                  <c:y val="-0.24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28-47FF-A479-8D73BB6118AA}"/>
                </c:ext>
              </c:extLst>
            </c:dLbl>
            <c:dLbl>
              <c:idx val="3"/>
              <c:layout>
                <c:manualLayout>
                  <c:x val="8.0886904761904757E-2"/>
                  <c:y val="-0.12599206349206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28-47FF-A479-8D73BB6118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PH102'!$G$2,'Avicel PH102'!$G$10,'Avicel PH102'!$G$18,'Avicel PH102'!$G$26)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plus>
            <c:minus>
              <c:numRef>
                <c:f>('Avicel PH102'!$G$2,'Avicel PH102'!$G$10,'Avicel PH102'!$G$18,'Avicel PH102'!$G$26)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PH102'!$G$40,'Avicel PH102'!$G$47,'Avicel PH102'!$G$54,'Avicel PH102'!$G$61)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('Avicel PH102'!$G$40,'Avicel PH102'!$G$47,'Avicel PH102'!$G$54,'Avicel PH102'!$G$61)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PH102'!$F$2,'Avicel PH102'!$F$10,'Avicel PH102'!$F$18,'Avicel PH102'!$F$26)</c:f>
              <c:numCache>
                <c:formatCode>0.00</c:formatCode>
                <c:ptCount val="4"/>
                <c:pt idx="0">
                  <c:v>2.4104666666666668</c:v>
                </c:pt>
                <c:pt idx="1">
                  <c:v>2.7510333333333334</c:v>
                </c:pt>
                <c:pt idx="2">
                  <c:v>3.1063333333333332</c:v>
                </c:pt>
                <c:pt idx="3">
                  <c:v>3.5353666666666665</c:v>
                </c:pt>
              </c:numCache>
            </c:numRef>
          </c:xVal>
          <c:yVal>
            <c:numRef>
              <c:f>('Avicel PH102'!$F$40,'Avicel PH102'!$F$47,'Avicel PH102'!$F$54,'Avicel PH102'!$F$61)</c:f>
              <c:numCache>
                <c:formatCode>0.00</c:formatCode>
                <c:ptCount val="4"/>
                <c:pt idx="0">
                  <c:v>1.6666666666666667</c:v>
                </c:pt>
                <c:pt idx="1">
                  <c:v>1.6666666666666667</c:v>
                </c:pt>
                <c:pt idx="2">
                  <c:v>1.6666666666666667</c:v>
                </c:pt>
                <c:pt idx="3">
                  <c:v>1.6666666666666667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28-47FF-A479-8D73BB6118AA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8117658730158734"/>
                  <c:y val="4.0317460317460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6A-4AD9-8DAF-285290B26162}"/>
                </c:ext>
              </c:extLst>
            </c:dLbl>
            <c:dLbl>
              <c:idx val="1"/>
              <c:layout>
                <c:manualLayout>
                  <c:x val="-0.20133531746031752"/>
                  <c:y val="-0.136071428571428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6A-4AD9-8DAF-285290B26162}"/>
                </c:ext>
              </c:extLst>
            </c:dLbl>
            <c:dLbl>
              <c:idx val="2"/>
              <c:layout>
                <c:manualLayout>
                  <c:x val="-0.18621626984126985"/>
                  <c:y val="-0.2519841269841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6A-4AD9-8DAF-285290B26162}"/>
                </c:ext>
              </c:extLst>
            </c:dLbl>
            <c:dLbl>
              <c:idx val="3"/>
              <c:layout>
                <c:manualLayout>
                  <c:x val="7.080753968253968E-2"/>
                  <c:y val="-0.11591269841269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6A-4AD9-8DAF-285290B261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PH102'!$G$2,'Avicel PH102'!$G$10,'Avicel PH102'!$G$18,'Avicel PH102'!$G$26)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plus>
            <c:minus>
              <c:numRef>
                <c:f>('Avicel PH102'!$G$2,'Avicel PH102'!$G$10,'Avicel PH102'!$G$18,'Avicel PH102'!$G$26)</c:f>
                <c:numCache>
                  <c:formatCode>General</c:formatCode>
                  <c:ptCount val="4"/>
                  <c:pt idx="0">
                    <c:v>0.15639009985716273</c:v>
                  </c:pt>
                  <c:pt idx="1">
                    <c:v>5.697168887555764E-2</c:v>
                  </c:pt>
                  <c:pt idx="2">
                    <c:v>1.6921091375361415E-2</c:v>
                  </c:pt>
                  <c:pt idx="3">
                    <c:v>2.1351658795824936E-2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PH102'!$O$37,'Avicel PH102'!$O$41,'Avicel PH102'!$O$45,'Avicel PH102'!$O$49)</c:f>
                <c:numCache>
                  <c:formatCode>General</c:formatCode>
                  <c:ptCount val="4"/>
                  <c:pt idx="0">
                    <c:v>1.533060066481846E-2</c:v>
                  </c:pt>
                  <c:pt idx="1">
                    <c:v>2.2500841250586972E-2</c:v>
                  </c:pt>
                  <c:pt idx="2">
                    <c:v>1.3776353981921679E-2</c:v>
                  </c:pt>
                  <c:pt idx="3">
                    <c:v>4.7143601671629821E-3</c:v>
                  </c:pt>
                </c:numCache>
              </c:numRef>
            </c:plus>
            <c:minus>
              <c:numRef>
                <c:f>('Avicel PH102'!$O$37,'Avicel PH102'!$O$41,'Avicel PH102'!$O$45,'Avicel PH102'!$O$49)</c:f>
                <c:numCache>
                  <c:formatCode>General</c:formatCode>
                  <c:ptCount val="4"/>
                  <c:pt idx="0">
                    <c:v>1.533060066481846E-2</c:v>
                  </c:pt>
                  <c:pt idx="1">
                    <c:v>2.2500841250586972E-2</c:v>
                  </c:pt>
                  <c:pt idx="2">
                    <c:v>1.3776353981921679E-2</c:v>
                  </c:pt>
                  <c:pt idx="3">
                    <c:v>4.7143601671629821E-3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PH102'!$F$2,'Avicel PH102'!$F$10,'Avicel PH102'!$F$18,'Avicel PH102'!$F$26)</c:f>
              <c:numCache>
                <c:formatCode>0.00</c:formatCode>
                <c:ptCount val="4"/>
                <c:pt idx="0">
                  <c:v>2.4104666666666668</c:v>
                </c:pt>
                <c:pt idx="1">
                  <c:v>2.7510333333333334</c:v>
                </c:pt>
                <c:pt idx="2">
                  <c:v>3.1063333333333332</c:v>
                </c:pt>
                <c:pt idx="3">
                  <c:v>3.5353666666666665</c:v>
                </c:pt>
              </c:numCache>
            </c:numRef>
          </c:xVal>
          <c:yVal>
            <c:numRef>
              <c:f>('Avicel PH102'!$N$37,'Avicel PH102'!$N$41,'Avicel PH102'!$N$45,'Avicel PH102'!$N$49)</c:f>
              <c:numCache>
                <c:formatCode>0.00</c:formatCode>
                <c:ptCount val="4"/>
                <c:pt idx="0">
                  <c:v>1.6771931733333341</c:v>
                </c:pt>
                <c:pt idx="1">
                  <c:v>1.6858532866666671</c:v>
                </c:pt>
                <c:pt idx="2">
                  <c:v>1.6953218600000008</c:v>
                </c:pt>
                <c:pt idx="3">
                  <c:v>1.6917597733333338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6A-4AD9-8DAF-285290B26162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3055559523809524"/>
                  <c:y val="-3.527777777777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8-40DC-8D84-F232F9871296}"/>
                </c:ext>
              </c:extLst>
            </c:dLbl>
            <c:dLbl>
              <c:idx val="1"/>
              <c:layout>
                <c:manualLayout>
                  <c:x val="-0.31059563492063497"/>
                  <c:y val="-5.5436507936507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08-40DC-8D84-F232F9871296}"/>
                </c:ext>
              </c:extLst>
            </c:dLbl>
            <c:dLbl>
              <c:idx val="2"/>
              <c:layout>
                <c:manualLayout>
                  <c:x val="-0.28035753968253979"/>
                  <c:y val="-0.136071428571428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08-40DC-8D84-F232F9871296}"/>
                </c:ext>
              </c:extLst>
            </c:dLbl>
            <c:dLbl>
              <c:idx val="3"/>
              <c:layout>
                <c:manualLayout>
                  <c:x val="-0.31059563492063491"/>
                  <c:y val="-0.23182539682539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08-40DC-8D84-F232F98712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6.6549999999999998E-2"/>
                  <c:y val="0.5862900793650793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('Maize Starch'!$G$2,'Maize Starch'!$G$10,'Maize Starch'!$G$18,'Maize Starch'!$G$26)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6.248394460446096E-2</c:v>
                  </c:pt>
                </c:numCache>
              </c:numRef>
            </c:plus>
            <c:minus>
              <c:numRef>
                <c:f>('Maize Starch'!$G$2,'Maize Starch'!$G$10,'Maize Starch'!$G$18,'Maize Starch'!$G$26)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6.248394460446096E-2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('Maize Starch'!$G$3,'Maize Starch'!$G$11,'Maize Starch'!$G$19,'Maize Starch'!$G$27)</c:f>
                <c:numCache>
                  <c:formatCode>General</c:formatCode>
                  <c:ptCount val="4"/>
                  <c:pt idx="0">
                    <c:v>4.7655685569517514</c:v>
                  </c:pt>
                  <c:pt idx="1">
                    <c:v>3.0058717783151434</c:v>
                  </c:pt>
                  <c:pt idx="2">
                    <c:v>9.8964200225893002</c:v>
                  </c:pt>
                  <c:pt idx="3">
                    <c:v>10.469605906067093</c:v>
                  </c:pt>
                </c:numCache>
              </c:numRef>
            </c:plus>
            <c:minus>
              <c:numRef>
                <c:f>('Maize Starch'!$G$3,'Maize Starch'!$G$11,'Maize Starch'!$G$19,'Maize Starch'!$G$27)</c:f>
                <c:numCache>
                  <c:formatCode>General</c:formatCode>
                  <c:ptCount val="4"/>
                  <c:pt idx="0">
                    <c:v>4.7655685569517514</c:v>
                  </c:pt>
                  <c:pt idx="1">
                    <c:v>3.0058717783151434</c:v>
                  </c:pt>
                  <c:pt idx="2">
                    <c:v>9.8964200225893002</c:v>
                  </c:pt>
                  <c:pt idx="3">
                    <c:v>10.469605906067093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('Maize Starch'!$F$2,'Maize Starch'!$F$10,'Maize Starch'!$F$18,'Maize Starch'!$F$26)</c:f>
              <c:numCache>
                <c:formatCode>0.00</c:formatCode>
                <c:ptCount val="4"/>
                <c:pt idx="0">
                  <c:v>3.1734999999999993</c:v>
                </c:pt>
                <c:pt idx="1">
                  <c:v>3.8581333333333334</c:v>
                </c:pt>
                <c:pt idx="2">
                  <c:v>4.1665666666666672</c:v>
                </c:pt>
                <c:pt idx="3">
                  <c:v>4.8486333333333329</c:v>
                </c:pt>
              </c:numCache>
            </c:numRef>
          </c:xVal>
          <c:yVal>
            <c:numRef>
              <c:f>('Maize Starch'!$F$3,'Maize Starch'!$F$11,'Maize Starch'!$F$19,'Maize Starch'!$F$27)</c:f>
              <c:numCache>
                <c:formatCode>0.00000</c:formatCode>
                <c:ptCount val="4"/>
                <c:pt idx="0">
                  <c:v>49.96844667606026</c:v>
                </c:pt>
                <c:pt idx="1">
                  <c:v>65.304994353631812</c:v>
                </c:pt>
                <c:pt idx="2">
                  <c:v>75.918618529512571</c:v>
                </c:pt>
                <c:pt idx="3">
                  <c:v>82.694454618663926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5F-4B4D-9B6A-C572804DE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solidFill>
                      <a:sysClr val="windowText" lastClr="000000"/>
                    </a:solidFill>
                  </a:rPr>
                  <a:t>Mean RMS bottom electrode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9043690476190481"/>
                  <c:y val="-6.047619047619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28-4518-888B-895E6858F791}"/>
                </c:ext>
              </c:extLst>
            </c:dLbl>
            <c:dLbl>
              <c:idx val="1"/>
              <c:layout>
                <c:manualLayout>
                  <c:x val="-0.28035753968253962"/>
                  <c:y val="-7.559523809523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28-4518-888B-895E6858F791}"/>
                </c:ext>
              </c:extLst>
            </c:dLbl>
            <c:dLbl>
              <c:idx val="2"/>
              <c:layout>
                <c:manualLayout>
                  <c:x val="-0.28035753968253962"/>
                  <c:y val="-0.11591269841269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28-4518-888B-895E6858F791}"/>
                </c:ext>
              </c:extLst>
            </c:dLbl>
            <c:dLbl>
              <c:idx val="3"/>
              <c:layout>
                <c:manualLayout>
                  <c:x val="-0.24507976190476191"/>
                  <c:y val="-0.125992063492063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28-4518-888B-895E6858F7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7.6629365079365075E-2"/>
                  <c:y val="0.5862900793650793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('Maize Starch'!$O$2,'Maize Starch'!$O$10,'Maize Starch'!$O$18,'Maize Starch'!$O$26)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6.2584369720668706E-2</c:v>
                  </c:pt>
                </c:numCache>
              </c:numRef>
            </c:plus>
            <c:minus>
              <c:numRef>
                <c:f>('Maize Starch'!$O$2,'Maize Starch'!$O$10,'Maize Starch'!$O$18,'Maize Starch'!$O$26)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6.2584369720668706E-2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('Maize Starch'!$O$3,'Maize Starch'!$O$11,'Maize Starch'!$O$19,'Maize Starch'!$O$27)</c:f>
                <c:numCache>
                  <c:formatCode>General</c:formatCode>
                  <c:ptCount val="4"/>
                  <c:pt idx="0">
                    <c:v>3.9894833452358487</c:v>
                  </c:pt>
                  <c:pt idx="1">
                    <c:v>2.4472495367950935</c:v>
                  </c:pt>
                  <c:pt idx="2">
                    <c:v>7.9515980860965243</c:v>
                  </c:pt>
                  <c:pt idx="3">
                    <c:v>8.5232229090865594</c:v>
                  </c:pt>
                </c:numCache>
              </c:numRef>
            </c:plus>
            <c:minus>
              <c:numRef>
                <c:f>('Maize Starch'!$O$3,'Maize Starch'!$O$11,'Maize Starch'!$O$19,'Maize Starch'!$O$27)</c:f>
                <c:numCache>
                  <c:formatCode>General</c:formatCode>
                  <c:ptCount val="4"/>
                  <c:pt idx="0">
                    <c:v>3.9894833452358487</c:v>
                  </c:pt>
                  <c:pt idx="1">
                    <c:v>2.4472495367950935</c:v>
                  </c:pt>
                  <c:pt idx="2">
                    <c:v>7.9515980860965243</c:v>
                  </c:pt>
                  <c:pt idx="3">
                    <c:v>8.5232229090865594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('Maize Starch'!$N$2,'Maize Starch'!$N$10,'Maize Starch'!$N$18,'Maize Starch'!$N$26)</c:f>
              <c:numCache>
                <c:formatCode>0.00</c:formatCode>
                <c:ptCount val="4"/>
                <c:pt idx="0">
                  <c:v>3.1734999999999993</c:v>
                </c:pt>
                <c:pt idx="1">
                  <c:v>3.8581333333333334</c:v>
                </c:pt>
                <c:pt idx="2">
                  <c:v>4.1665666666666672</c:v>
                </c:pt>
                <c:pt idx="3">
                  <c:v>4.8487333333333336</c:v>
                </c:pt>
              </c:numCache>
            </c:numRef>
          </c:xVal>
          <c:yVal>
            <c:numRef>
              <c:f>('Maize Starch'!$N$3,'Maize Starch'!$N$11,'Maize Starch'!$N$19,'Maize Starch'!$N$27)</c:f>
              <c:numCache>
                <c:formatCode>0.00000</c:formatCode>
                <c:ptCount val="4"/>
                <c:pt idx="0">
                  <c:v>38.974253850283439</c:v>
                </c:pt>
                <c:pt idx="1">
                  <c:v>51.094507888520816</c:v>
                </c:pt>
                <c:pt idx="2">
                  <c:v>60.149296406978671</c:v>
                </c:pt>
                <c:pt idx="3">
                  <c:v>65.854563858814714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4E-4111-9EDD-952D135F68C5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Mean RMS top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9629563492063493"/>
                  <c:y val="4.031746031746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2-4D4E-9548-1628C0DDC95A}"/>
                </c:ext>
              </c:extLst>
            </c:dLbl>
            <c:dLbl>
              <c:idx val="1"/>
              <c:layout>
                <c:manualLayout>
                  <c:x val="-0.23661309523809529"/>
                  <c:y val="-0.136071428571428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2-4D4E-9548-1628C0DDC95A}"/>
                </c:ext>
              </c:extLst>
            </c:dLbl>
            <c:dLbl>
              <c:idx val="2"/>
              <c:layout>
                <c:manualLayout>
                  <c:x val="-0.18621626984126985"/>
                  <c:y val="-0.24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2-4D4E-9548-1628C0DDC95A}"/>
                </c:ext>
              </c:extLst>
            </c:dLbl>
            <c:dLbl>
              <c:idx val="3"/>
              <c:layout>
                <c:manualLayout>
                  <c:x val="-0.1307797619047619"/>
                  <c:y val="0.12599206349206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F2-4D4E-9548-1628C0DDC9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('Maize Starch'!$G$2,'Maize Starch'!$G$10,'Maize Starch'!$G$18,'Maize Starch'!$G$26)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6.248394460446096E-2</c:v>
                  </c:pt>
                </c:numCache>
              </c:numRef>
            </c:plus>
            <c:minus>
              <c:numRef>
                <c:f>('Maize Starch'!$G$2,'Maize Starch'!$G$10,'Maize Starch'!$G$18,'Maize Starch'!$G$26)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6.248394460446096E-2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('Maize Starch'!$G$40,'Maize Starch'!$G$47,'Maize Starch'!$G$54,'Maize Starch'!$G$61)</c:f>
                <c:numCache>
                  <c:formatCode>General</c:formatCode>
                  <c:ptCount val="4"/>
                  <c:pt idx="0">
                    <c:v>5.6602967567610164E-2</c:v>
                  </c:pt>
                  <c:pt idx="1">
                    <c:v>5.6602967567610171E-2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('Maize Starch'!$G$40,'Maize Starch'!$G$47,'Maize Starch'!$G$54,'Maize Starch'!$G$61)</c:f>
                <c:numCache>
                  <c:formatCode>General</c:formatCode>
                  <c:ptCount val="4"/>
                  <c:pt idx="0">
                    <c:v>5.6602967567610164E-2</c:v>
                  </c:pt>
                  <c:pt idx="1">
                    <c:v>5.6602967567610171E-2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('Maize Starch'!$F$2,'Maize Starch'!$F$10,'Maize Starch'!$F$18,'Maize Starch'!$F$26)</c:f>
              <c:numCache>
                <c:formatCode>0.00</c:formatCode>
                <c:ptCount val="4"/>
                <c:pt idx="0">
                  <c:v>3.1734999999999993</c:v>
                </c:pt>
                <c:pt idx="1">
                  <c:v>3.8581333333333334</c:v>
                </c:pt>
                <c:pt idx="2">
                  <c:v>4.1665666666666672</c:v>
                </c:pt>
                <c:pt idx="3">
                  <c:v>4.8486333333333329</c:v>
                </c:pt>
              </c:numCache>
            </c:numRef>
          </c:xVal>
          <c:yVal>
            <c:numRef>
              <c:f>('Maize Starch'!$F$40,'Maize Starch'!$F$47,'Maize Starch'!$F$54,'Maize Starch'!$F$61)</c:f>
              <c:numCache>
                <c:formatCode>0.00</c:formatCode>
                <c:ptCount val="4"/>
                <c:pt idx="0">
                  <c:v>1.7320261437908495</c:v>
                </c:pt>
                <c:pt idx="1">
                  <c:v>1.7320261437908495</c:v>
                </c:pt>
                <c:pt idx="2">
                  <c:v>1.7647058823529409</c:v>
                </c:pt>
                <c:pt idx="3">
                  <c:v>1.7647058823529409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6F2-4D4E-9548-1628C0DDC95A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7531785714285717"/>
                  <c:y val="-4.0317460317460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B1-4CDC-B555-271AD80CEF7A}"/>
                </c:ext>
              </c:extLst>
            </c:dLbl>
            <c:dLbl>
              <c:idx val="1"/>
              <c:layout>
                <c:manualLayout>
                  <c:x val="-0.32067499999999999"/>
                  <c:y val="-4.535714285714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B1-4CDC-B555-271AD80CEF7A}"/>
                </c:ext>
              </c:extLst>
            </c:dLbl>
            <c:dLbl>
              <c:idx val="2"/>
              <c:layout>
                <c:manualLayout>
                  <c:x val="-0.25515912698412696"/>
                  <c:y val="-6.047619047619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B1-4CDC-B555-271AD80CEF7A}"/>
                </c:ext>
              </c:extLst>
            </c:dLbl>
            <c:dLbl>
              <c:idx val="3"/>
              <c:layout>
                <c:manualLayout>
                  <c:x val="-0.28539722222222225"/>
                  <c:y val="-8.0634920634920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B1-4CDC-B555-271AD80CE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7.1589682539682536E-2"/>
                  <c:y val="0.59132976190476194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316'!$O$2,'Lactose 316'!$O$10,'Lactose 316'!$O$18,'Lactose 316'!$O$26)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6.07638324444182E-2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plus>
            <c:minus>
              <c:numRef>
                <c:f>('Lactose 316'!$O$2,'Lactose 316'!$O$10,'Lactose 316'!$O$18,'Lactose 316'!$O$26)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6.07638324444182E-2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316'!$O$3,'Lactose 316'!$O$11,'Lactose 316'!$O$19,'Lactose 316'!$O$27)</c:f>
                <c:numCache>
                  <c:formatCode>General</c:formatCode>
                  <c:ptCount val="4"/>
                  <c:pt idx="0">
                    <c:v>1.6622424975273307</c:v>
                  </c:pt>
                  <c:pt idx="1">
                    <c:v>1.2493411206863927</c:v>
                  </c:pt>
                  <c:pt idx="2">
                    <c:v>1.5793040240741514</c:v>
                  </c:pt>
                  <c:pt idx="3">
                    <c:v>2.8582153543053259</c:v>
                  </c:pt>
                </c:numCache>
              </c:numRef>
            </c:plus>
            <c:minus>
              <c:numRef>
                <c:f>('Lactose 316'!$O$3,'Lactose 316'!$O$11,'Lactose 316'!$O$19,'Lactose 316'!$O$27)</c:f>
                <c:numCache>
                  <c:formatCode>General</c:formatCode>
                  <c:ptCount val="4"/>
                  <c:pt idx="0">
                    <c:v>1.6622424975273307</c:v>
                  </c:pt>
                  <c:pt idx="1">
                    <c:v>1.2493411206863927</c:v>
                  </c:pt>
                  <c:pt idx="2">
                    <c:v>1.5793040240741514</c:v>
                  </c:pt>
                  <c:pt idx="3">
                    <c:v>2.8582153543053259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316'!$N$2,'Lactose 316'!$N$10,'Lactose 316'!$N$18,'Lactose 316'!$N$26)</c:f>
              <c:numCache>
                <c:formatCode>0.00</c:formatCode>
                <c:ptCount val="4"/>
                <c:pt idx="0">
                  <c:v>4.0919333333333334</c:v>
                </c:pt>
                <c:pt idx="1">
                  <c:v>4.6229666666666667</c:v>
                </c:pt>
                <c:pt idx="2">
                  <c:v>5.3348666666666666</c:v>
                </c:pt>
                <c:pt idx="3">
                  <c:v>5.9945666666666666</c:v>
                </c:pt>
              </c:numCache>
            </c:numRef>
          </c:xVal>
          <c:yVal>
            <c:numRef>
              <c:f>('Lactose 316'!$N$3,'Lactose 316'!$N$11,'Lactose 316'!$N$19,'Lactose 316'!$N$27)</c:f>
              <c:numCache>
                <c:formatCode>0.00000</c:formatCode>
                <c:ptCount val="4"/>
                <c:pt idx="0">
                  <c:v>16.548332084326088</c:v>
                </c:pt>
                <c:pt idx="1">
                  <c:v>21.998616862200205</c:v>
                </c:pt>
                <c:pt idx="2">
                  <c:v>26.308276794660454</c:v>
                </c:pt>
                <c:pt idx="3">
                  <c:v>30.601903180691227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6E-41F3-B0AF-2D727198AEA6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9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Mean RMS top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1141468253968249"/>
                  <c:y val="9.071428571428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20-4802-967D-08EC089B5453}"/>
                </c:ext>
              </c:extLst>
            </c:dLbl>
            <c:dLbl>
              <c:idx val="1"/>
              <c:layout>
                <c:manualLayout>
                  <c:x val="-0.22653373015873016"/>
                  <c:y val="-0.136071428571428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20-4802-967D-08EC089B5453}"/>
                </c:ext>
              </c:extLst>
            </c:dLbl>
            <c:dLbl>
              <c:idx val="2"/>
              <c:layout>
                <c:manualLayout>
                  <c:x val="-0.16605753968253978"/>
                  <c:y val="-0.24190476190476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20-4802-967D-08EC089B5453}"/>
                </c:ext>
              </c:extLst>
            </c:dLbl>
            <c:dLbl>
              <c:idx val="3"/>
              <c:layout>
                <c:manualLayout>
                  <c:x val="-1.4867063492063492E-2"/>
                  <c:y val="0.12599206349206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20-4802-967D-08EC089B54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('Maize Starch'!$G$2,'Maize Starch'!$G$10,'Maize Starch'!$G$18,'Maize Starch'!$G$26)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6.248394460446096E-2</c:v>
                  </c:pt>
                </c:numCache>
              </c:numRef>
            </c:plus>
            <c:minus>
              <c:numRef>
                <c:f>('Maize Starch'!$G$2,'Maize Starch'!$G$10,'Maize Starch'!$G$18,'Maize Starch'!$G$26)</c:f>
                <c:numCache>
                  <c:formatCode>General</c:formatCode>
                  <c:ptCount val="4"/>
                  <c:pt idx="0">
                    <c:v>0.12077031920136656</c:v>
                  </c:pt>
                  <c:pt idx="1">
                    <c:v>6.8750151514984634E-2</c:v>
                  </c:pt>
                  <c:pt idx="2">
                    <c:v>4.5378445691025379E-2</c:v>
                  </c:pt>
                  <c:pt idx="3">
                    <c:v>6.248394460446096E-2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('Maize Starch'!$O$37,'Maize Starch'!$O$41,'Maize Starch'!$O$45,'Maize Starch'!$O$49)</c:f>
                <c:numCache>
                  <c:formatCode>General</c:formatCode>
                  <c:ptCount val="4"/>
                  <c:pt idx="0">
                    <c:v>2.7456502774038001E-3</c:v>
                  </c:pt>
                  <c:pt idx="1">
                    <c:v>1.5907869535853263E-2</c:v>
                  </c:pt>
                  <c:pt idx="2">
                    <c:v>1.6437598050128923E-2</c:v>
                  </c:pt>
                  <c:pt idx="3">
                    <c:v>8.6909722807595388E-3</c:v>
                  </c:pt>
                </c:numCache>
              </c:numRef>
            </c:plus>
            <c:minus>
              <c:numRef>
                <c:f>('Maize Starch'!$O$37,'Maize Starch'!$O$41,'Maize Starch'!$O$45,'Maize Starch'!$O$49)</c:f>
                <c:numCache>
                  <c:formatCode>General</c:formatCode>
                  <c:ptCount val="4"/>
                  <c:pt idx="0">
                    <c:v>2.7456502774038001E-3</c:v>
                  </c:pt>
                  <c:pt idx="1">
                    <c:v>1.5907869535853263E-2</c:v>
                  </c:pt>
                  <c:pt idx="2">
                    <c:v>1.6437598050128923E-2</c:v>
                  </c:pt>
                  <c:pt idx="3">
                    <c:v>8.6909722807595388E-3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('Maize Starch'!$F$2,'Maize Starch'!$F$10,'Maize Starch'!$F$18,'Maize Starch'!$F$26)</c:f>
              <c:numCache>
                <c:formatCode>0.00</c:formatCode>
                <c:ptCount val="4"/>
                <c:pt idx="0">
                  <c:v>3.1734999999999993</c:v>
                </c:pt>
                <c:pt idx="1">
                  <c:v>3.8581333333333334</c:v>
                </c:pt>
                <c:pt idx="2">
                  <c:v>4.1665666666666672</c:v>
                </c:pt>
                <c:pt idx="3">
                  <c:v>4.8486333333333329</c:v>
                </c:pt>
              </c:numCache>
            </c:numRef>
          </c:xVal>
          <c:yVal>
            <c:numRef>
              <c:f>('Maize Starch'!$N$37,'Maize Starch'!$N$41,'Maize Starch'!$N$45,'Maize Starch'!$N$49)</c:f>
              <c:numCache>
                <c:formatCode>0.00</c:formatCode>
                <c:ptCount val="4"/>
                <c:pt idx="0">
                  <c:v>1.7707176051741307</c:v>
                </c:pt>
                <c:pt idx="1">
                  <c:v>1.751610506666667</c:v>
                </c:pt>
                <c:pt idx="2">
                  <c:v>1.7754046000000006</c:v>
                </c:pt>
                <c:pt idx="3">
                  <c:v>1.8011268133333338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20-4802-967D-08EC089B5453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30212896825396829"/>
                  <c:y val="0.10079365079365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D6-4A46-9209-6436979D0A67}"/>
                </c:ext>
              </c:extLst>
            </c:dLbl>
            <c:dLbl>
              <c:idx val="1"/>
              <c:layout>
                <c:manualLayout>
                  <c:x val="-0.29204960317460316"/>
                  <c:y val="-6.047619047619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D6-4A46-9209-6436979D0A67}"/>
                </c:ext>
              </c:extLst>
            </c:dLbl>
            <c:dLbl>
              <c:idx val="2"/>
              <c:layout>
                <c:manualLayout>
                  <c:x val="-0.29708928571428572"/>
                  <c:y val="-0.16630952380952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D6-4A46-9209-6436979D0A67}"/>
                </c:ext>
              </c:extLst>
            </c:dLbl>
            <c:dLbl>
              <c:idx val="3"/>
              <c:layout>
                <c:manualLayout>
                  <c:x val="-0.21141468253968262"/>
                  <c:y val="-0.236865079365079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D6-4A46-9209-6436979D0A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316'!$G$2,'Lactose 316'!$G$10,'Lactose 316'!$G$18,'Lactose 316'!$G$26)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6.2034210991462911E-2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plus>
            <c:minus>
              <c:numRef>
                <c:f>('Lactose 316'!$G$2,'Lactose 316'!$G$10,'Lactose 316'!$G$18,'Lactose 316'!$G$26)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6.2034210991462911E-2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316'!$G$40,'Lactose 316'!$G$47,'Lactose 316'!$G$54,'Lactose 316'!$G$61)</c:f>
                <c:numCache>
                  <c:formatCode>General</c:formatCode>
                  <c:ptCount val="4"/>
                  <c:pt idx="0">
                    <c:v>0.17092606653640235</c:v>
                  </c:pt>
                  <c:pt idx="1">
                    <c:v>0.17092606653640235</c:v>
                  </c:pt>
                  <c:pt idx="2">
                    <c:v>5.0644760455230364E-2</c:v>
                  </c:pt>
                  <c:pt idx="3">
                    <c:v>0</c:v>
                  </c:pt>
                </c:numCache>
              </c:numRef>
            </c:plus>
            <c:minus>
              <c:numRef>
                <c:f>('Lactose 316'!$G$40,'Lactose 316'!$G$47,'Lactose 316'!$G$54,'Lactose 316'!$G$61)</c:f>
                <c:numCache>
                  <c:formatCode>General</c:formatCode>
                  <c:ptCount val="4"/>
                  <c:pt idx="0">
                    <c:v>0.17092606653640235</c:v>
                  </c:pt>
                  <c:pt idx="1">
                    <c:v>0.17092606653640235</c:v>
                  </c:pt>
                  <c:pt idx="2">
                    <c:v>5.0644760455230364E-2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316'!$F$2,'Lactose 316'!$F$10,'Lactose 316'!$F$18,'Lactose 316'!$F$26)</c:f>
              <c:numCache>
                <c:formatCode>0.00</c:formatCode>
                <c:ptCount val="4"/>
                <c:pt idx="0">
                  <c:v>4.0919333333333334</c:v>
                </c:pt>
                <c:pt idx="1">
                  <c:v>4.6349666666666662</c:v>
                </c:pt>
                <c:pt idx="2">
                  <c:v>5.3348666666666666</c:v>
                </c:pt>
                <c:pt idx="3">
                  <c:v>5.9945666666666666</c:v>
                </c:pt>
              </c:numCache>
            </c:numRef>
          </c:xVal>
          <c:yVal>
            <c:numRef>
              <c:f>('Lactose 316'!$F$40,'Lactose 316'!$F$47,'Lactose 316'!$F$54,'Lactose 316'!$F$61)</c:f>
              <c:numCache>
                <c:formatCode>0.00</c:formatCode>
                <c:ptCount val="4"/>
                <c:pt idx="0">
                  <c:v>1.6776315789473684</c:v>
                </c:pt>
                <c:pt idx="1">
                  <c:v>1.6776315789473684</c:v>
                </c:pt>
                <c:pt idx="2">
                  <c:v>1.6374269005847955</c:v>
                </c:pt>
                <c:pt idx="3">
                  <c:v>1.6666666666666667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D6-4A46-9209-6436979D0A67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7693055555555562"/>
                  <c:y val="0.12095238095238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BC-45B5-B7EA-219347DD6ED3}"/>
                </c:ext>
              </c:extLst>
            </c:dLbl>
            <c:dLbl>
              <c:idx val="1"/>
              <c:layout>
                <c:manualLayout>
                  <c:x val="-4.7876984126984127E-3"/>
                  <c:y val="0.12095238095238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BC-45B5-B7EA-219347DD6ED3}"/>
                </c:ext>
              </c:extLst>
            </c:dLbl>
            <c:dLbl>
              <c:idx val="2"/>
              <c:layout>
                <c:manualLayout>
                  <c:x val="-0.28700992063492065"/>
                  <c:y val="-0.14615079365079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BC-45B5-B7EA-219347DD6ED3}"/>
                </c:ext>
              </c:extLst>
            </c:dLbl>
            <c:dLbl>
              <c:idx val="3"/>
              <c:layout>
                <c:manualLayout>
                  <c:x val="-0.24165277777777788"/>
                  <c:y val="-0.24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BC-45B5-B7EA-219347DD6E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316'!$G$2,'Lactose 316'!$G$10,'Lactose 316'!$G$18,'Lactose 316'!$G$26)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6.2034210991462911E-2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plus>
            <c:minus>
              <c:numRef>
                <c:f>('Lactose 316'!$G$2,'Lactose 316'!$G$10,'Lactose 316'!$G$18,'Lactose 316'!$G$26)</c:f>
                <c:numCache>
                  <c:formatCode>General</c:formatCode>
                  <c:ptCount val="4"/>
                  <c:pt idx="0">
                    <c:v>9.8881865543350919E-2</c:v>
                  </c:pt>
                  <c:pt idx="1">
                    <c:v>6.2034210991462911E-2</c:v>
                  </c:pt>
                  <c:pt idx="2">
                    <c:v>4.1260433024064361E-2</c:v>
                  </c:pt>
                  <c:pt idx="3">
                    <c:v>1.6604918949917905E-2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316'!$O$37,'Lactose 316'!$O$41,'Lactose 316'!$O$45,'Lactose 316'!$O$49)</c:f>
                <c:numCache>
                  <c:formatCode>General</c:formatCode>
                  <c:ptCount val="4"/>
                  <c:pt idx="0">
                    <c:v>0.217132493186839</c:v>
                  </c:pt>
                  <c:pt idx="1">
                    <c:v>0.17156920342815962</c:v>
                  </c:pt>
                  <c:pt idx="2">
                    <c:v>1.9794504796860114E-2</c:v>
                  </c:pt>
                  <c:pt idx="3">
                    <c:v>5.2537185141194606E-3</c:v>
                  </c:pt>
                </c:numCache>
              </c:numRef>
            </c:plus>
            <c:minus>
              <c:numRef>
                <c:f>('Lactose 316'!$O$37,'Lactose 316'!$O$41,'Lactose 316'!$O$45,'Lactose 316'!$O$49)</c:f>
                <c:numCache>
                  <c:formatCode>General</c:formatCode>
                  <c:ptCount val="4"/>
                  <c:pt idx="0">
                    <c:v>0.217132493186839</c:v>
                  </c:pt>
                  <c:pt idx="1">
                    <c:v>0.17156920342815962</c:v>
                  </c:pt>
                  <c:pt idx="2">
                    <c:v>1.9794504796860114E-2</c:v>
                  </c:pt>
                  <c:pt idx="3">
                    <c:v>5.2537185141194606E-3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316'!$F$2,'Lactose 316'!$F$10,'Lactose 316'!$F$18,'Lactose 316'!$F$26)</c:f>
              <c:numCache>
                <c:formatCode>0.00</c:formatCode>
                <c:ptCount val="4"/>
                <c:pt idx="0">
                  <c:v>4.0919333333333334</c:v>
                </c:pt>
                <c:pt idx="1">
                  <c:v>4.6349666666666662</c:v>
                </c:pt>
                <c:pt idx="2">
                  <c:v>5.3348666666666666</c:v>
                </c:pt>
                <c:pt idx="3">
                  <c:v>5.9945666666666666</c:v>
                </c:pt>
              </c:numCache>
            </c:numRef>
          </c:xVal>
          <c:yVal>
            <c:numRef>
              <c:f>('Lactose 316'!$N$37,'Lactose 316'!$N$41,'Lactose 316'!$N$45,'Lactose 316'!$N$49)</c:f>
              <c:numCache>
                <c:formatCode>0.00</c:formatCode>
                <c:ptCount val="4"/>
                <c:pt idx="0">
                  <c:v>1.7597750466666671</c:v>
                </c:pt>
                <c:pt idx="1">
                  <c:v>1.7121190987755106</c:v>
                </c:pt>
                <c:pt idx="2">
                  <c:v>1.6908627266666674</c:v>
                </c:pt>
                <c:pt idx="3">
                  <c:v>1.6796828600000004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BC-45B5-B7EA-219347DD6ED3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7531785714285717"/>
                  <c:y val="-0.115912698412698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AB-4052-853F-05E0AD51505E}"/>
                </c:ext>
              </c:extLst>
            </c:dLbl>
            <c:dLbl>
              <c:idx val="1"/>
              <c:layout>
                <c:manualLayout>
                  <c:x val="8.2499603174603267E-2"/>
                  <c:y val="9.5753968253968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AB-4052-853F-05E0AD51505E}"/>
                </c:ext>
              </c:extLst>
            </c:dLbl>
            <c:dLbl>
              <c:idx val="2"/>
              <c:layout>
                <c:manualLayout>
                  <c:x val="-0.20980198412698417"/>
                  <c:y val="-0.262063492063492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B-4052-853F-05E0AD51505E}"/>
                </c:ext>
              </c:extLst>
            </c:dLbl>
            <c:dLbl>
              <c:idx val="3"/>
              <c:layout>
                <c:manualLayout>
                  <c:x val="7.7459920634920729E-2"/>
                  <c:y val="-5.5436507936507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AB-4052-853F-05E0AD515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7.6629365079365075E-2"/>
                  <c:y val="0.58125039682539681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PH101'!$G$2,'Avicel PH101'!$G$10,'Avicel PH101'!$G$18,'Avicel PH101'!$G$26)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plus>
            <c:minus>
              <c:numRef>
                <c:f>('Avicel PH101'!$G$2,'Avicel PH101'!$G$10,'Avicel PH101'!$G$18,'Avicel PH101'!$G$26)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PH101'!$G$3,'Avicel PH101'!$G$11,'Avicel PH101'!$G$19,'Avicel PH101'!$G$27)</c:f>
                <c:numCache>
                  <c:formatCode>General</c:formatCode>
                  <c:ptCount val="4"/>
                  <c:pt idx="0">
                    <c:v>7.2985044356504218</c:v>
                  </c:pt>
                  <c:pt idx="1">
                    <c:v>7.1562986031635889</c:v>
                  </c:pt>
                  <c:pt idx="2">
                    <c:v>0.19075059173085787</c:v>
                  </c:pt>
                  <c:pt idx="3">
                    <c:v>2.280252407187739</c:v>
                  </c:pt>
                </c:numCache>
              </c:numRef>
            </c:plus>
            <c:minus>
              <c:numRef>
                <c:f>('Avicel PH101'!$G$3,'Avicel PH101'!$G$11,'Avicel PH101'!$G$19,'Avicel PH101'!$G$27)</c:f>
                <c:numCache>
                  <c:formatCode>General</c:formatCode>
                  <c:ptCount val="4"/>
                  <c:pt idx="0">
                    <c:v>7.2985044356504218</c:v>
                  </c:pt>
                  <c:pt idx="1">
                    <c:v>7.1562986031635889</c:v>
                  </c:pt>
                  <c:pt idx="2">
                    <c:v>0.19075059173085787</c:v>
                  </c:pt>
                  <c:pt idx="3">
                    <c:v>2.280252407187739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PH101'!$F$2,'Avicel PH101'!$F$10,'Avicel PH101'!$F$18,'Avicel PH101'!$F$26)</c:f>
              <c:numCache>
                <c:formatCode>0.00</c:formatCode>
                <c:ptCount val="4"/>
                <c:pt idx="0">
                  <c:v>2.5480333333333332</c:v>
                </c:pt>
                <c:pt idx="1">
                  <c:v>3.0005666666666664</c:v>
                </c:pt>
                <c:pt idx="2">
                  <c:v>3.4708999999999999</c:v>
                </c:pt>
                <c:pt idx="3">
                  <c:v>3.9486666666666665</c:v>
                </c:pt>
              </c:numCache>
            </c:numRef>
          </c:xVal>
          <c:yVal>
            <c:numRef>
              <c:f>('Avicel PH101'!$F$3,'Avicel PH101'!$F$11,'Avicel PH101'!$F$19,'Avicel PH101'!$F$27)</c:f>
              <c:numCache>
                <c:formatCode>0.00000</c:formatCode>
                <c:ptCount val="4"/>
                <c:pt idx="0">
                  <c:v>76.593436648320406</c:v>
                </c:pt>
                <c:pt idx="1">
                  <c:v>70.69021349507095</c:v>
                </c:pt>
                <c:pt idx="2">
                  <c:v>76.118574793431335</c:v>
                </c:pt>
                <c:pt idx="3">
                  <c:v>80.384287778763039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AB-4A13-817E-276F41936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14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solidFill>
                      <a:sysClr val="windowText" lastClr="000000"/>
                    </a:solidFill>
                  </a:rPr>
                  <a:t>Mean RMS bottom</a:t>
                </a:r>
                <a:r>
                  <a:rPr lang="en-GB" sz="10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0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4507976190476194"/>
                  <c:y val="-0.110873015873015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B-4C8F-9798-3204D343881E}"/>
                </c:ext>
              </c:extLst>
            </c:dLbl>
            <c:dLbl>
              <c:idx val="1"/>
              <c:layout>
                <c:manualLayout>
                  <c:x val="7.2420238095238093E-2"/>
                  <c:y val="0.19150793650793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B-4C8F-9798-3204D343881E}"/>
                </c:ext>
              </c:extLst>
            </c:dLbl>
            <c:dLbl>
              <c:idx val="2"/>
              <c:layout>
                <c:manualLayout>
                  <c:x val="8.7539285714285708E-2"/>
                  <c:y val="9.071428571428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B-4C8F-9798-3204D343881E}"/>
                </c:ext>
              </c:extLst>
            </c:dLbl>
            <c:dLbl>
              <c:idx val="3"/>
              <c:layout>
                <c:manualLayout>
                  <c:x val="4.7221825396825304E-2"/>
                  <c:y val="-6.047619047619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B-4C8F-9798-3204D34388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3307142857142857E-2"/>
                  <c:y val="0.5862900793650793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PH101'!$O$2,'Avicel PH101'!$O$10,'Avicel PH101'!$O$18,'Avicel PH101'!$O$26)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plus>
            <c:minus>
              <c:numRef>
                <c:f>('Avicel PH101'!$O$2,'Avicel PH101'!$O$10,'Avicel PH101'!$O$18,'Avicel PH101'!$O$26)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PH101'!$O$3,'Avicel PH101'!$O$11,'Avicel PH101'!$O$19,'Avicel PH101'!$O$27)</c:f>
                <c:numCache>
                  <c:formatCode>General</c:formatCode>
                  <c:ptCount val="4"/>
                  <c:pt idx="0">
                    <c:v>5.541405920625702</c:v>
                  </c:pt>
                  <c:pt idx="1">
                    <c:v>5.6338271178040138</c:v>
                  </c:pt>
                  <c:pt idx="2">
                    <c:v>0.26214635188211105</c:v>
                  </c:pt>
                  <c:pt idx="3">
                    <c:v>1.9403539098764613</c:v>
                  </c:pt>
                </c:numCache>
              </c:numRef>
            </c:plus>
            <c:minus>
              <c:numRef>
                <c:f>('Avicel PH101'!$O$3,'Avicel PH101'!$O$11,'Avicel PH101'!$O$19,'Avicel PH101'!$O$27)</c:f>
                <c:numCache>
                  <c:formatCode>General</c:formatCode>
                  <c:ptCount val="4"/>
                  <c:pt idx="0">
                    <c:v>5.541405920625702</c:v>
                  </c:pt>
                  <c:pt idx="1">
                    <c:v>5.6338271178040138</c:v>
                  </c:pt>
                  <c:pt idx="2">
                    <c:v>0.26214635188211105</c:v>
                  </c:pt>
                  <c:pt idx="3">
                    <c:v>1.9403539098764613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PH101'!$N$2,'Avicel PH101'!$N$10,'Avicel PH101'!$N$18,'Avicel PH101'!$N$26)</c:f>
              <c:numCache>
                <c:formatCode>0.00</c:formatCode>
                <c:ptCount val="4"/>
                <c:pt idx="0">
                  <c:v>2.5480333333333332</c:v>
                </c:pt>
                <c:pt idx="1">
                  <c:v>3.0005666666666664</c:v>
                </c:pt>
                <c:pt idx="2">
                  <c:v>3.4708999999999999</c:v>
                </c:pt>
                <c:pt idx="3">
                  <c:v>3.9486666666666665</c:v>
                </c:pt>
              </c:numCache>
            </c:numRef>
          </c:xVal>
          <c:yVal>
            <c:numRef>
              <c:f>('Avicel PH101'!$N$3,'Avicel PH101'!$N$11,'Avicel PH101'!$N$19,'Avicel PH101'!$N$27)</c:f>
              <c:numCache>
                <c:formatCode>0.00000</c:formatCode>
                <c:ptCount val="4"/>
                <c:pt idx="0">
                  <c:v>60.377079892203938</c:v>
                </c:pt>
                <c:pt idx="1">
                  <c:v>55.837129263968627</c:v>
                </c:pt>
                <c:pt idx="2">
                  <c:v>60.326073381189588</c:v>
                </c:pt>
                <c:pt idx="3">
                  <c:v>63.922396665149513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79-4DCB-A5A4-EA52A863257E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Mean RMS top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9629563492063493"/>
                  <c:y val="4.031746031746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E2-4842-905E-31B0F436E343}"/>
                </c:ext>
              </c:extLst>
            </c:dLbl>
            <c:dLbl>
              <c:idx val="1"/>
              <c:layout>
                <c:manualLayout>
                  <c:x val="-0.23661309523809529"/>
                  <c:y val="-0.136071428571428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E2-4842-905E-31B0F436E343}"/>
                </c:ext>
              </c:extLst>
            </c:dLbl>
            <c:dLbl>
              <c:idx val="2"/>
              <c:layout>
                <c:manualLayout>
                  <c:x val="-0.18621626984126985"/>
                  <c:y val="-0.24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E2-4842-905E-31B0F436E343}"/>
                </c:ext>
              </c:extLst>
            </c:dLbl>
            <c:dLbl>
              <c:idx val="3"/>
              <c:layout>
                <c:manualLayout>
                  <c:x val="4.5609126984126981E-2"/>
                  <c:y val="-0.110873015873015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E2-4842-905E-31B0F436E3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PH101'!$G$2,'Avicel PH101'!$G$10,'Avicel PH101'!$G$18,'Avicel PH101'!$G$26)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plus>
            <c:minus>
              <c:numRef>
                <c:f>('Avicel PH101'!$G$2,'Avicel PH101'!$G$10,'Avicel PH101'!$G$18,'Avicel PH101'!$G$26)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PH101'!$G$40,'Avicel PH101'!$G$47,'Avicel PH101'!$G$54,'Avicel PH101'!$G$61)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5.6602967567610171E-2</c:v>
                  </c:pt>
                  <c:pt idx="3">
                    <c:v>5.6602967567610171E-2</c:v>
                  </c:pt>
                </c:numCache>
              </c:numRef>
            </c:plus>
            <c:minus>
              <c:numRef>
                <c:f>('Avicel PH101'!$G$40,'Avicel PH101'!$G$47,'Avicel PH101'!$G$54,'Avicel PH101'!$G$61)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5.6602967567610171E-2</c:v>
                  </c:pt>
                  <c:pt idx="3">
                    <c:v>5.6602967567610171E-2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PH101'!$F$2,'Avicel PH101'!$F$10,'Avicel PH101'!$F$18,'Avicel PH101'!$F$26)</c:f>
              <c:numCache>
                <c:formatCode>0.00</c:formatCode>
                <c:ptCount val="4"/>
                <c:pt idx="0">
                  <c:v>2.5480333333333332</c:v>
                </c:pt>
                <c:pt idx="1">
                  <c:v>3.0005666666666664</c:v>
                </c:pt>
                <c:pt idx="2">
                  <c:v>3.4708999999999999</c:v>
                </c:pt>
                <c:pt idx="3">
                  <c:v>3.9486666666666665</c:v>
                </c:pt>
              </c:numCache>
            </c:numRef>
          </c:xVal>
          <c:yVal>
            <c:numRef>
              <c:f>('Avicel PH101'!$F$40,'Avicel PH101'!$F$47,'Avicel PH101'!$F$54,'Avicel PH101'!$F$61)</c:f>
              <c:numCache>
                <c:formatCode>0.00</c:formatCode>
                <c:ptCount val="4"/>
                <c:pt idx="0">
                  <c:v>1.6666666666666667</c:v>
                </c:pt>
                <c:pt idx="1">
                  <c:v>1.6666666666666667</c:v>
                </c:pt>
                <c:pt idx="2">
                  <c:v>1.7320261437908495</c:v>
                </c:pt>
                <c:pt idx="3">
                  <c:v>1.6993464052287581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E2-4842-905E-31B0F436E343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9629563492063493"/>
                  <c:y val="4.535714285714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3C-4835-842D-33B3736FB3CE}"/>
                </c:ext>
              </c:extLst>
            </c:dLbl>
            <c:dLbl>
              <c:idx val="1"/>
              <c:layout>
                <c:manualLayout>
                  <c:x val="-0.23661309523809529"/>
                  <c:y val="-0.12095238095238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C-4835-842D-33B3736FB3CE}"/>
                </c:ext>
              </c:extLst>
            </c:dLbl>
            <c:dLbl>
              <c:idx val="2"/>
              <c:layout>
                <c:manualLayout>
                  <c:x val="-0.19629563492063501"/>
                  <c:y val="-0.24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C-4835-842D-33B3736FB3CE}"/>
                </c:ext>
              </c:extLst>
            </c:dLbl>
            <c:dLbl>
              <c:idx val="3"/>
              <c:layout>
                <c:manualLayout>
                  <c:x val="2.5450396825396824E-2"/>
                  <c:y val="-9.5753968253968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3C-4835-842D-33B3736FB3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8.6305555555555552E-2"/>
                  <c:y val="0.58629007936507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('Avicel PH101'!$G$2,'Avicel PH101'!$G$10,'Avicel PH101'!$G$18,'Avicel PH101'!$G$26)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plus>
            <c:minus>
              <c:numRef>
                <c:f>('Avicel PH101'!$G$2,'Avicel PH101'!$G$10,'Avicel PH101'!$G$18,'Avicel PH101'!$G$26)</c:f>
                <c:numCache>
                  <c:formatCode>General</c:formatCode>
                  <c:ptCount val="4"/>
                  <c:pt idx="0">
                    <c:v>1.8346207600845696E-2</c:v>
                  </c:pt>
                  <c:pt idx="1">
                    <c:v>1.9008506867540645E-2</c:v>
                  </c:pt>
                  <c:pt idx="2">
                    <c:v>7.092954250522066E-3</c:v>
                  </c:pt>
                  <c:pt idx="3">
                    <c:v>1.4047538337137546E-3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('Avicel PH101'!$O$37,'Avicel PH101'!$O$41,'Avicel PH101'!$O$45,'Avicel PH101'!$O$49)</c:f>
                <c:numCache>
                  <c:formatCode>General</c:formatCode>
                  <c:ptCount val="4"/>
                  <c:pt idx="0">
                    <c:v>4.1867815156276939E-3</c:v>
                  </c:pt>
                  <c:pt idx="1">
                    <c:v>1.7078655717407513E-2</c:v>
                  </c:pt>
                  <c:pt idx="2">
                    <c:v>5.064690757048569E-3</c:v>
                  </c:pt>
                  <c:pt idx="3">
                    <c:v>7.854599840764042E-3</c:v>
                  </c:pt>
                </c:numCache>
              </c:numRef>
            </c:plus>
            <c:minus>
              <c:numRef>
                <c:f>('Avicel PH101'!$O$37,'Avicel PH101'!$O$41,'Avicel PH101'!$O$45,'Avicel PH101'!$O$49)</c:f>
                <c:numCache>
                  <c:formatCode>General</c:formatCode>
                  <c:ptCount val="4"/>
                  <c:pt idx="0">
                    <c:v>4.1867815156276939E-3</c:v>
                  </c:pt>
                  <c:pt idx="1">
                    <c:v>1.7078655717407513E-2</c:v>
                  </c:pt>
                  <c:pt idx="2">
                    <c:v>5.064690757048569E-3</c:v>
                  </c:pt>
                  <c:pt idx="3">
                    <c:v>7.854599840764042E-3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('Avicel PH101'!$F$2,'Avicel PH101'!$F$10,'Avicel PH101'!$F$18,'Avicel PH101'!$F$26)</c:f>
              <c:numCache>
                <c:formatCode>0.00</c:formatCode>
                <c:ptCount val="4"/>
                <c:pt idx="0">
                  <c:v>2.5480333333333332</c:v>
                </c:pt>
                <c:pt idx="1">
                  <c:v>3.0005666666666664</c:v>
                </c:pt>
                <c:pt idx="2">
                  <c:v>3.4708999999999999</c:v>
                </c:pt>
                <c:pt idx="3">
                  <c:v>3.9486666666666665</c:v>
                </c:pt>
              </c:numCache>
            </c:numRef>
          </c:xVal>
          <c:yVal>
            <c:numRef>
              <c:f>('Avicel PH101'!$N$37,'Avicel PH101'!$N$41,'Avicel PH101'!$N$45,'Avicel PH101'!$N$49)</c:f>
              <c:numCache>
                <c:formatCode>0.00</c:formatCode>
                <c:ptCount val="4"/>
                <c:pt idx="0">
                  <c:v>1.7269480800000008</c:v>
                </c:pt>
                <c:pt idx="1">
                  <c:v>1.7322585266666675</c:v>
                </c:pt>
                <c:pt idx="2">
                  <c:v>1.7399511533333341</c:v>
                </c:pt>
                <c:pt idx="3">
                  <c:v>1.7419119333333339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3C-4835-842D-33B3736FB3CE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Mean correlation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velocity (m/s)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0317460317462"/>
          <c:y val="6.3828823427528408E-2"/>
          <c:w val="0.6962273809523809"/>
          <c:h val="0.72696590591150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8539722222222225"/>
                  <c:y val="-4.5357142857142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ED-4043-82CF-90AB76C520BD}"/>
                </c:ext>
              </c:extLst>
            </c:dLbl>
            <c:dLbl>
              <c:idx val="1"/>
              <c:layout>
                <c:manualLayout>
                  <c:x val="-0.31059563492063497"/>
                  <c:y val="-5.5436507936507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ED-4043-82CF-90AB76C520BD}"/>
                </c:ext>
              </c:extLst>
            </c:dLbl>
            <c:dLbl>
              <c:idx val="2"/>
              <c:layout>
                <c:manualLayout>
                  <c:x val="-0.29043690476190476"/>
                  <c:y val="-6.0476190476190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ED-4043-82CF-90AB76C520BD}"/>
                </c:ext>
              </c:extLst>
            </c:dLbl>
            <c:dLbl>
              <c:idx val="3"/>
              <c:layout>
                <c:manualLayout>
                  <c:x val="2.7063095238095053E-2"/>
                  <c:y val="7.0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ED-4043-82CF-90AB76C52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forward val="40"/>
            <c:backward val="10"/>
            <c:intercept val="0"/>
            <c:dispRSqr val="1"/>
            <c:dispEq val="0"/>
            <c:trendlineLbl>
              <c:layout>
                <c:manualLayout>
                  <c:x val="-7.1589682539682536E-2"/>
                  <c:y val="0.5862900793650793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('Lactose 200M'!$G$2,'Lactose 200M'!$G$10,'Lactose 200M'!$G$18,'Lactose 200M'!$G$26)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plus>
            <c:minus>
              <c:numRef>
                <c:f>('Lactose 200M'!$G$2,'Lactose 200M'!$G$10,'Lactose 200M'!$G$18,'Lactose 200M'!$G$26)</c:f>
                <c:numCache>
                  <c:formatCode>General</c:formatCode>
                  <c:ptCount val="4"/>
                  <c:pt idx="0">
                    <c:v>5.2183745872956606E-2</c:v>
                  </c:pt>
                  <c:pt idx="1">
                    <c:v>2.7913616748819911E-2</c:v>
                  </c:pt>
                  <c:pt idx="2">
                    <c:v>5.3824282004810056E-2</c:v>
                  </c:pt>
                  <c:pt idx="3">
                    <c:v>2.2676933949133161E-2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('Lactose 200M'!$G$3,'Lactose 200M'!$G$11,'Lactose 200M'!$G$19,'Lactose 200M'!$G$27)</c:f>
                <c:numCache>
                  <c:formatCode>General</c:formatCode>
                  <c:ptCount val="4"/>
                  <c:pt idx="0">
                    <c:v>72.753943705120307</c:v>
                  </c:pt>
                  <c:pt idx="1">
                    <c:v>48.256933374107177</c:v>
                  </c:pt>
                  <c:pt idx="2">
                    <c:v>91.525374921983214</c:v>
                  </c:pt>
                  <c:pt idx="3">
                    <c:v>59.376809401886185</c:v>
                  </c:pt>
                </c:numCache>
              </c:numRef>
            </c:plus>
            <c:minus>
              <c:numRef>
                <c:f>('Lactose 200M'!$G$3,'Lactose 200M'!$G$11,'Lactose 200M'!$G$19,'Lactose 200M'!$G$27)</c:f>
                <c:numCache>
                  <c:formatCode>General</c:formatCode>
                  <c:ptCount val="4"/>
                  <c:pt idx="0">
                    <c:v>72.753943705120307</c:v>
                  </c:pt>
                  <c:pt idx="1">
                    <c:v>48.256933374107177</c:v>
                  </c:pt>
                  <c:pt idx="2">
                    <c:v>91.525374921983214</c:v>
                  </c:pt>
                  <c:pt idx="3">
                    <c:v>59.376809401886185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('Lactose 200M'!$F$2,'Lactose 200M'!$F$10,'Lactose 200M'!$F$18,'Lactose 200M'!$F$26)</c:f>
              <c:numCache>
                <c:formatCode>0.00</c:formatCode>
                <c:ptCount val="4"/>
                <c:pt idx="0">
                  <c:v>2.9957333333333334</c:v>
                </c:pt>
                <c:pt idx="1">
                  <c:v>3.6231000000000004</c:v>
                </c:pt>
                <c:pt idx="2">
                  <c:v>4.0959333333333339</c:v>
                </c:pt>
                <c:pt idx="3">
                  <c:v>4.7887666666666666</c:v>
                </c:pt>
              </c:numCache>
            </c:numRef>
          </c:xVal>
          <c:yVal>
            <c:numRef>
              <c:f>('Lactose 200M'!$F$3,'Lactose 200M'!$F$11,'Lactose 200M'!$F$19,'Lactose 200M'!$F$27)</c:f>
              <c:numCache>
                <c:formatCode>0.00000</c:formatCode>
                <c:ptCount val="4"/>
                <c:pt idx="0">
                  <c:v>481.7490226950431</c:v>
                </c:pt>
                <c:pt idx="1">
                  <c:v>658.22172763015442</c:v>
                </c:pt>
                <c:pt idx="2">
                  <c:v>722.41498301434842</c:v>
                </c:pt>
                <c:pt idx="3">
                  <c:v>848.27515736121347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4C-4B83-B1F9-02856A60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833920"/>
        <c:axId val="718824080"/>
      </c:scatterChart>
      <c:valAx>
        <c:axId val="718833920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Mean mass flow rate (g/s)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24080"/>
        <c:crosses val="autoZero"/>
        <c:crossBetween val="midCat"/>
        <c:majorUnit val="1"/>
      </c:valAx>
      <c:valAx>
        <c:axId val="71882408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solidFill>
                      <a:sysClr val="windowText" lastClr="000000"/>
                    </a:solidFill>
                  </a:rPr>
                  <a:t>Mean RMS bottom</a:t>
                </a:r>
                <a:r>
                  <a:rPr lang="en-GB" sz="1000" baseline="0">
                    <a:solidFill>
                      <a:sysClr val="windowText" lastClr="000000"/>
                    </a:solidFill>
                  </a:rPr>
                  <a:t> electrode</a:t>
                </a:r>
                <a:r>
                  <a:rPr lang="en-GB" sz="1000">
                    <a:solidFill>
                      <a:sysClr val="windowText" lastClr="000000"/>
                    </a:solidFill>
                  </a:rPr>
                  <a:t> (mV)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8339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8</xdr:col>
      <xdr:colOff>2662875</xdr:colOff>
      <xdr:row>11</xdr:row>
      <xdr:rowOff>33975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419100</xdr:colOff>
      <xdr:row>0</xdr:row>
      <xdr:rowOff>114300</xdr:rowOff>
    </xdr:from>
    <xdr:to>
      <xdr:col>20</xdr:col>
      <xdr:colOff>500700</xdr:colOff>
      <xdr:row>11</xdr:row>
      <xdr:rowOff>148275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104775</xdr:colOff>
      <xdr:row>34</xdr:row>
      <xdr:rowOff>190500</xdr:rowOff>
    </xdr:from>
    <xdr:to>
      <xdr:col>8</xdr:col>
      <xdr:colOff>2624775</xdr:colOff>
      <xdr:row>47</xdr:row>
      <xdr:rowOff>110175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209550</xdr:colOff>
      <xdr:row>33</xdr:row>
      <xdr:rowOff>190500</xdr:rowOff>
    </xdr:from>
    <xdr:to>
      <xdr:col>20</xdr:col>
      <xdr:colOff>291150</xdr:colOff>
      <xdr:row>46</xdr:row>
      <xdr:rowOff>110175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106F4F-AEE9-4078-8582-987ED303F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0.22804</cdr:x>
      <cdr:y>0.37167</cdr:y>
    </cdr:from>
    <cdr:to>
      <cdr:x>0.47373</cdr:x>
      <cdr:y>0.50396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574669" y="936618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0.23561</cdr:x>
      <cdr:y>0.1978</cdr:y>
    </cdr:from>
    <cdr:to>
      <cdr:x>0.48129</cdr:x>
      <cdr:y>0.33009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593728" y="498468"/>
          <a:ext cx="619113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0.32632</cdr:x>
      <cdr:y>0.08064</cdr:y>
    </cdr:from>
    <cdr:to>
      <cdr:x>0.572</cdr:x>
      <cdr:y>0.21293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822337" y="20320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0.68917</cdr:x>
      <cdr:y>0.2167</cdr:y>
    </cdr:from>
    <cdr:to>
      <cdr:x>0.93486</cdr:x>
      <cdr:y>0.349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36713" y="546089"/>
          <a:ext cx="619138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8</xdr:col>
      <xdr:colOff>2662875</xdr:colOff>
      <xdr:row>11</xdr:row>
      <xdr:rowOff>33975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142875</xdr:colOff>
      <xdr:row>0</xdr:row>
      <xdr:rowOff>123825</xdr:rowOff>
    </xdr:from>
    <xdr:to>
      <xdr:col>20</xdr:col>
      <xdr:colOff>224475</xdr:colOff>
      <xdr:row>11</xdr:row>
      <xdr:rowOff>157800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304800</xdr:colOff>
      <xdr:row>35</xdr:row>
      <xdr:rowOff>9525</xdr:rowOff>
    </xdr:from>
    <xdr:to>
      <xdr:col>8</xdr:col>
      <xdr:colOff>2824800</xdr:colOff>
      <xdr:row>47</xdr:row>
      <xdr:rowOff>129225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28575</xdr:colOff>
      <xdr:row>34</xdr:row>
      <xdr:rowOff>152400</xdr:rowOff>
    </xdr:from>
    <xdr:to>
      <xdr:col>21</xdr:col>
      <xdr:colOff>110175</xdr:colOff>
      <xdr:row>47</xdr:row>
      <xdr:rowOff>72075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087FA8F-BB38-4EEF-B877-E6C83FBAF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0.24568</cdr:x>
      <cdr:y>0.34396</cdr:y>
    </cdr:from>
    <cdr:to>
      <cdr:x>0.49137</cdr:x>
      <cdr:y>0.47625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619124" y="86677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0.2734</cdr:x>
      <cdr:y>0.19781</cdr:y>
    </cdr:from>
    <cdr:to>
      <cdr:x>0.51909</cdr:x>
      <cdr:y>0.3301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AD70A53-AB3B-4831-9B1B-D10765CFB7EC}"/>
            </a:ext>
          </a:extLst>
        </cdr:cNvPr>
        <cdr:cNvSpPr txBox="1"/>
      </cdr:nvSpPr>
      <cdr:spPr>
        <a:xfrm xmlns:a="http://schemas.openxmlformats.org/drawingml/2006/main">
          <a:off x="688975" y="49847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0.36034</cdr:x>
      <cdr:y>0.09575</cdr:y>
    </cdr:from>
    <cdr:to>
      <cdr:x>0.60602</cdr:x>
      <cdr:y>0.22805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AD70A53-AB3B-4831-9B1B-D10765CFB7EC}"/>
            </a:ext>
          </a:extLst>
        </cdr:cNvPr>
        <cdr:cNvSpPr txBox="1"/>
      </cdr:nvSpPr>
      <cdr:spPr>
        <a:xfrm xmlns:a="http://schemas.openxmlformats.org/drawingml/2006/main">
          <a:off x="908050" y="241300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0.73453</cdr:x>
      <cdr:y>0.16379</cdr:y>
    </cdr:from>
    <cdr:to>
      <cdr:x>0.98022</cdr:x>
      <cdr:y>0.29608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AD70A53-AB3B-4831-9B1B-D10765CFB7EC}"/>
            </a:ext>
          </a:extLst>
        </cdr:cNvPr>
        <cdr:cNvSpPr txBox="1"/>
      </cdr:nvSpPr>
      <cdr:spPr>
        <a:xfrm xmlns:a="http://schemas.openxmlformats.org/drawingml/2006/main">
          <a:off x="1851025" y="412750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0.28474</cdr:x>
      <cdr:y>0.40191</cdr:y>
    </cdr:from>
    <cdr:to>
      <cdr:x>0.53043</cdr:x>
      <cdr:y>0.5342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17550" y="101282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0.2734</cdr:x>
      <cdr:y>0.3112</cdr:y>
    </cdr:from>
    <cdr:to>
      <cdr:x>0.51909</cdr:x>
      <cdr:y>0.44349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88975" y="78422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0.33766</cdr:x>
      <cdr:y>0.21293</cdr:y>
    </cdr:from>
    <cdr:to>
      <cdr:x>0.58335</cdr:x>
      <cdr:y>0.34522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850900" y="5365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0.42837</cdr:x>
      <cdr:y>0.12977</cdr:y>
    </cdr:from>
    <cdr:to>
      <cdr:x>0.67406</cdr:x>
      <cdr:y>0.26206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079500" y="32702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0.2734</cdr:x>
      <cdr:y>0.34143</cdr:y>
    </cdr:from>
    <cdr:to>
      <cdr:x>0.51909</cdr:x>
      <cdr:y>0.47372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88962" y="860408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0.29609</cdr:x>
      <cdr:y>0.17134</cdr:y>
    </cdr:from>
    <cdr:to>
      <cdr:x>0.54177</cdr:x>
      <cdr:y>0.30363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46137" y="43178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0.3868</cdr:x>
      <cdr:y>0.06552</cdr:y>
    </cdr:from>
    <cdr:to>
      <cdr:x>0.63248</cdr:x>
      <cdr:y>0.19781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974726" y="165113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0.68539</cdr:x>
      <cdr:y>0.39435</cdr:y>
    </cdr:from>
    <cdr:to>
      <cdr:x>0.93108</cdr:x>
      <cdr:y>0.52665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27183" y="993759"/>
          <a:ext cx="619139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0.26206</cdr:x>
      <cdr:y>0.34521</cdr:y>
    </cdr:from>
    <cdr:to>
      <cdr:x>0.50775</cdr:x>
      <cdr:y>0.4775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60393" y="869929"/>
          <a:ext cx="619139" cy="3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0.29609</cdr:x>
      <cdr:y>0.17134</cdr:y>
    </cdr:from>
    <cdr:to>
      <cdr:x>0.54177</cdr:x>
      <cdr:y>0.30363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46137" y="43178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0.3868</cdr:x>
      <cdr:y>0.06552</cdr:y>
    </cdr:from>
    <cdr:to>
      <cdr:x>0.63248</cdr:x>
      <cdr:y>0.19781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974726" y="165113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0.70807</cdr:x>
      <cdr:y>0.46617</cdr:y>
    </cdr:from>
    <cdr:to>
      <cdr:x>0.95376</cdr:x>
      <cdr:y>0.59847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84333" y="1174737"/>
          <a:ext cx="619139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8</xdr:col>
      <xdr:colOff>2662875</xdr:colOff>
      <xdr:row>11</xdr:row>
      <xdr:rowOff>33975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171450</xdr:colOff>
      <xdr:row>0</xdr:row>
      <xdr:rowOff>0</xdr:rowOff>
    </xdr:from>
    <xdr:to>
      <xdr:col>20</xdr:col>
      <xdr:colOff>253050</xdr:colOff>
      <xdr:row>11</xdr:row>
      <xdr:rowOff>33975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209550</xdr:colOff>
      <xdr:row>36</xdr:row>
      <xdr:rowOff>0</xdr:rowOff>
    </xdr:from>
    <xdr:to>
      <xdr:col>8</xdr:col>
      <xdr:colOff>2729550</xdr:colOff>
      <xdr:row>48</xdr:row>
      <xdr:rowOff>119700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171450</xdr:colOff>
      <xdr:row>34</xdr:row>
      <xdr:rowOff>57150</xdr:rowOff>
    </xdr:from>
    <xdr:to>
      <xdr:col>20</xdr:col>
      <xdr:colOff>253050</xdr:colOff>
      <xdr:row>46</xdr:row>
      <xdr:rowOff>176850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E7DE2C-81AD-480F-8A24-393AF30F6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0.72319</cdr:x>
      <cdr:y>0.29986</cdr:y>
    </cdr:from>
    <cdr:to>
      <cdr:x>0.96888</cdr:x>
      <cdr:y>0.43215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AD70A53-AB3B-4831-9B1B-D10765CFB7EC}"/>
            </a:ext>
          </a:extLst>
        </cdr:cNvPr>
        <cdr:cNvSpPr txBox="1"/>
      </cdr:nvSpPr>
      <cdr:spPr>
        <a:xfrm xmlns:a="http://schemas.openxmlformats.org/drawingml/2006/main">
          <a:off x="1822450" y="755650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  <cdr:relSizeAnchor xmlns:cdr="http://schemas.openxmlformats.org/drawingml/2006/chartDrawing">
    <cdr:from>
      <cdr:x>0.65516</cdr:x>
      <cdr:y>0.50775</cdr:y>
    </cdr:from>
    <cdr:to>
      <cdr:x>0.90085</cdr:x>
      <cdr:y>0.64004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AD70A53-AB3B-4831-9B1B-D10765CFB7EC}"/>
            </a:ext>
          </a:extLst>
        </cdr:cNvPr>
        <cdr:cNvSpPr txBox="1"/>
      </cdr:nvSpPr>
      <cdr:spPr>
        <a:xfrm xmlns:a="http://schemas.openxmlformats.org/drawingml/2006/main">
          <a:off x="1651000" y="1279525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0.25072</cdr:x>
      <cdr:y>0.18647</cdr:y>
    </cdr:from>
    <cdr:to>
      <cdr:x>0.49641</cdr:x>
      <cdr:y>0.31876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AD70A53-AB3B-4831-9B1B-D10765CFB7EC}"/>
            </a:ext>
          </a:extLst>
        </cdr:cNvPr>
        <cdr:cNvSpPr txBox="1"/>
      </cdr:nvSpPr>
      <cdr:spPr>
        <a:xfrm xmlns:a="http://schemas.openxmlformats.org/drawingml/2006/main">
          <a:off x="631825" y="469900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0.22049</cdr:x>
      <cdr:y>0.44727</cdr:y>
    </cdr:from>
    <cdr:to>
      <cdr:x>0.46618</cdr:x>
      <cdr:y>0.57956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AD70A53-AB3B-4831-9B1B-D10765CFB7EC}"/>
            </a:ext>
          </a:extLst>
        </cdr:cNvPr>
        <cdr:cNvSpPr txBox="1"/>
      </cdr:nvSpPr>
      <cdr:spPr>
        <a:xfrm xmlns:a="http://schemas.openxmlformats.org/drawingml/2006/main">
          <a:off x="555625" y="1127125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0.21671</cdr:x>
      <cdr:y>0.39058</cdr:y>
    </cdr:from>
    <cdr:to>
      <cdr:x>0.4624</cdr:x>
      <cdr:y>0.52287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546100" y="984250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0.24316</cdr:x>
      <cdr:y>0.19781</cdr:y>
    </cdr:from>
    <cdr:to>
      <cdr:x>0.48885</cdr:x>
      <cdr:y>0.3301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12775" y="4984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0.58712</cdr:x>
      <cdr:y>0.17513</cdr:y>
    </cdr:from>
    <cdr:to>
      <cdr:x>0.83281</cdr:x>
      <cdr:y>0.30742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479550" y="44132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0.67784</cdr:x>
      <cdr:y>0.43215</cdr:y>
    </cdr:from>
    <cdr:to>
      <cdr:x>0.92353</cdr:x>
      <cdr:y>0.56444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08150" y="108902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0.22426</cdr:x>
      <cdr:y>0.37545</cdr:y>
    </cdr:from>
    <cdr:to>
      <cdr:x>0.46995</cdr:x>
      <cdr:y>0.50774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565137" y="946133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0.24695</cdr:x>
      <cdr:y>0.19402</cdr:y>
    </cdr:from>
    <cdr:to>
      <cdr:x>0.49263</cdr:x>
      <cdr:y>0.32631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22312" y="48893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0.2923</cdr:x>
      <cdr:y>0.08064</cdr:y>
    </cdr:from>
    <cdr:to>
      <cdr:x>0.53798</cdr:x>
      <cdr:y>0.21293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36601" y="203213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0.68917</cdr:x>
      <cdr:y>0.2167</cdr:y>
    </cdr:from>
    <cdr:to>
      <cdr:x>0.93486</cdr:x>
      <cdr:y>0.349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36713" y="546089"/>
          <a:ext cx="619138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0.28096</cdr:x>
      <cdr:y>0.43215</cdr:y>
    </cdr:from>
    <cdr:to>
      <cdr:x>0.52665</cdr:x>
      <cdr:y>0.56444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08025" y="108902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0.33388</cdr:x>
      <cdr:y>0.2734</cdr:y>
    </cdr:from>
    <cdr:to>
      <cdr:x>0.57956</cdr:x>
      <cdr:y>0.40569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841375" y="68897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0.39436</cdr:x>
      <cdr:y>0.16757</cdr:y>
    </cdr:from>
    <cdr:to>
      <cdr:x>0.64004</cdr:x>
      <cdr:y>0.29986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993775" y="42227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0.59468</cdr:x>
      <cdr:y>0.09953</cdr:y>
    </cdr:from>
    <cdr:to>
      <cdr:x>0.84037</cdr:x>
      <cdr:y>0.23183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498600" y="25082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0.22426</cdr:x>
      <cdr:y>0.37545</cdr:y>
    </cdr:from>
    <cdr:to>
      <cdr:x>0.46995</cdr:x>
      <cdr:y>0.50774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565137" y="946133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0.24695</cdr:x>
      <cdr:y>0.19402</cdr:y>
    </cdr:from>
    <cdr:to>
      <cdr:x>0.49263</cdr:x>
      <cdr:y>0.32631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22312" y="48893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0.2923</cdr:x>
      <cdr:y>0.08064</cdr:y>
    </cdr:from>
    <cdr:to>
      <cdr:x>0.53798</cdr:x>
      <cdr:y>0.21293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36601" y="203213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0.68917</cdr:x>
      <cdr:y>0.2167</cdr:y>
    </cdr:from>
    <cdr:to>
      <cdr:x>0.93486</cdr:x>
      <cdr:y>0.349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36713" y="546089"/>
          <a:ext cx="619138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8</xdr:col>
      <xdr:colOff>2662875</xdr:colOff>
      <xdr:row>11</xdr:row>
      <xdr:rowOff>33975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171450</xdr:colOff>
      <xdr:row>0</xdr:row>
      <xdr:rowOff>0</xdr:rowOff>
    </xdr:from>
    <xdr:to>
      <xdr:col>20</xdr:col>
      <xdr:colOff>253050</xdr:colOff>
      <xdr:row>11</xdr:row>
      <xdr:rowOff>33975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8</xdr:col>
      <xdr:colOff>2520000</xdr:colOff>
      <xdr:row>46</xdr:row>
      <xdr:rowOff>119700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66675</xdr:colOff>
      <xdr:row>34</xdr:row>
      <xdr:rowOff>0</xdr:rowOff>
    </xdr:from>
    <xdr:to>
      <xdr:col>20</xdr:col>
      <xdr:colOff>148275</xdr:colOff>
      <xdr:row>46</xdr:row>
      <xdr:rowOff>119700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1AC31F-F0FE-4224-BEDE-E0CFE206F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0.23938</cdr:x>
      <cdr:y>0.45861</cdr:y>
    </cdr:from>
    <cdr:to>
      <cdr:x>0.48507</cdr:x>
      <cdr:y>0.5909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603250" y="1155700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0.3112</cdr:x>
      <cdr:y>0.36412</cdr:y>
    </cdr:from>
    <cdr:to>
      <cdr:x>0.55689</cdr:x>
      <cdr:y>0.49641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784225" y="917575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0.3679</cdr:x>
      <cdr:y>0.23183</cdr:y>
    </cdr:from>
    <cdr:to>
      <cdr:x>0.61359</cdr:x>
      <cdr:y>0.36412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927100" y="584200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0.39813</cdr:x>
      <cdr:y>0.10331</cdr:y>
    </cdr:from>
    <cdr:to>
      <cdr:x>0.64382</cdr:x>
      <cdr:y>0.2356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1003300" y="260350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0.26206</cdr:x>
      <cdr:y>0.39436</cdr:y>
    </cdr:from>
    <cdr:to>
      <cdr:x>0.50775</cdr:x>
      <cdr:y>0.52665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60400" y="9937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0.33766</cdr:x>
      <cdr:y>0.28852</cdr:y>
    </cdr:from>
    <cdr:to>
      <cdr:x>0.58335</cdr:x>
      <cdr:y>0.42081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850900" y="7270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0.37168</cdr:x>
      <cdr:y>0.18269</cdr:y>
    </cdr:from>
    <cdr:to>
      <cdr:x>0.61737</cdr:x>
      <cdr:y>0.31498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936625" y="4603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0.47751</cdr:x>
      <cdr:y>0.12221</cdr:y>
    </cdr:from>
    <cdr:to>
      <cdr:x>0.7232</cdr:x>
      <cdr:y>0.2545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203325" y="3079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0.29608</cdr:x>
      <cdr:y>0.35277</cdr:y>
    </cdr:from>
    <cdr:to>
      <cdr:x>0.54177</cdr:x>
      <cdr:y>0.48506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46112" y="888983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0.31498</cdr:x>
      <cdr:y>0.1789</cdr:y>
    </cdr:from>
    <cdr:to>
      <cdr:x>0.56067</cdr:x>
      <cdr:y>0.31119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93762" y="45083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0.40192</cdr:x>
      <cdr:y>0.06552</cdr:y>
    </cdr:from>
    <cdr:to>
      <cdr:x>0.6476</cdr:x>
      <cdr:y>0.19781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012826" y="165113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0.58334</cdr:x>
      <cdr:y>0.44349</cdr:y>
    </cdr:from>
    <cdr:to>
      <cdr:x>0.82903</cdr:x>
      <cdr:y>0.57579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470008" y="1117584"/>
          <a:ext cx="619139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0.26962</cdr:x>
      <cdr:y>0.39813</cdr:y>
    </cdr:from>
    <cdr:to>
      <cdr:x>0.51531</cdr:x>
      <cdr:y>0.53042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79447" y="1003280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0.31498</cdr:x>
      <cdr:y>0.1789</cdr:y>
    </cdr:from>
    <cdr:to>
      <cdr:x>0.56067</cdr:x>
      <cdr:y>0.31119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93762" y="45083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0.40192</cdr:x>
      <cdr:y>0.06552</cdr:y>
    </cdr:from>
    <cdr:to>
      <cdr:x>0.6476</cdr:x>
      <cdr:y>0.19781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012826" y="165113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0.69673</cdr:x>
      <cdr:y>0.44349</cdr:y>
    </cdr:from>
    <cdr:to>
      <cdr:x>0.94242</cdr:x>
      <cdr:y>0.57579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55767" y="1117595"/>
          <a:ext cx="619139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0.28096</cdr:x>
      <cdr:y>0.39436</cdr:y>
    </cdr:from>
    <cdr:to>
      <cdr:x>0.52665</cdr:x>
      <cdr:y>0.52665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08025" y="9937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0.2734</cdr:x>
      <cdr:y>0.28852</cdr:y>
    </cdr:from>
    <cdr:to>
      <cdr:x>0.51909</cdr:x>
      <cdr:y>0.42081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88975" y="7270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0.41325</cdr:x>
      <cdr:y>0.09953</cdr:y>
    </cdr:from>
    <cdr:to>
      <cdr:x>0.65894</cdr:x>
      <cdr:y>0.23182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041400" y="25082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  <cdr:relSizeAnchor xmlns:cdr="http://schemas.openxmlformats.org/drawingml/2006/chartDrawing">
    <cdr:from>
      <cdr:x>0.38302</cdr:x>
      <cdr:y>0.19403</cdr:y>
    </cdr:from>
    <cdr:to>
      <cdr:x>0.62871</cdr:x>
      <cdr:y>0.32632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965200" y="488950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0.28096</cdr:x>
      <cdr:y>0.43215</cdr:y>
    </cdr:from>
    <cdr:to>
      <cdr:x>0.52665</cdr:x>
      <cdr:y>0.56444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08025" y="108902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0.33388</cdr:x>
      <cdr:y>0.2734</cdr:y>
    </cdr:from>
    <cdr:to>
      <cdr:x>0.57956</cdr:x>
      <cdr:y>0.40569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841375" y="68897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0.39436</cdr:x>
      <cdr:y>0.16757</cdr:y>
    </cdr:from>
    <cdr:to>
      <cdr:x>0.64004</cdr:x>
      <cdr:y>0.29986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993775" y="42227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0.55688</cdr:x>
      <cdr:y>0.08819</cdr:y>
    </cdr:from>
    <cdr:to>
      <cdr:x>0.80257</cdr:x>
      <cdr:y>0.22049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403344" y="222241"/>
          <a:ext cx="619138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0.28096</cdr:x>
      <cdr:y>0.43215</cdr:y>
    </cdr:from>
    <cdr:to>
      <cdr:x>0.52665</cdr:x>
      <cdr:y>0.56444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708025" y="108902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0.6854</cdr:x>
      <cdr:y>0.48507</cdr:y>
    </cdr:from>
    <cdr:to>
      <cdr:x>0.93108</cdr:x>
      <cdr:y>0.61736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27203" y="1222368"/>
          <a:ext cx="619113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0.39436</cdr:x>
      <cdr:y>0.16757</cdr:y>
    </cdr:from>
    <cdr:to>
      <cdr:x>0.64004</cdr:x>
      <cdr:y>0.29986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993775" y="422275"/>
          <a:ext cx="6191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0.55688</cdr:x>
      <cdr:y>0.08819</cdr:y>
    </cdr:from>
    <cdr:to>
      <cdr:x>0.80257</cdr:x>
      <cdr:y>0.22049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403344" y="222241"/>
          <a:ext cx="619138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285750</xdr:rowOff>
    </xdr:from>
    <xdr:to>
      <xdr:col>8</xdr:col>
      <xdr:colOff>2843850</xdr:colOff>
      <xdr:row>12</xdr:row>
      <xdr:rowOff>119700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133350</xdr:colOff>
      <xdr:row>0</xdr:row>
      <xdr:rowOff>161925</xdr:rowOff>
    </xdr:from>
    <xdr:to>
      <xdr:col>20</xdr:col>
      <xdr:colOff>214950</xdr:colOff>
      <xdr:row>11</xdr:row>
      <xdr:rowOff>195900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295275</xdr:colOff>
      <xdr:row>34</xdr:row>
      <xdr:rowOff>57150</xdr:rowOff>
    </xdr:from>
    <xdr:to>
      <xdr:col>8</xdr:col>
      <xdr:colOff>2815275</xdr:colOff>
      <xdr:row>46</xdr:row>
      <xdr:rowOff>176850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161925</xdr:colOff>
      <xdr:row>34</xdr:row>
      <xdr:rowOff>47625</xdr:rowOff>
    </xdr:from>
    <xdr:to>
      <xdr:col>20</xdr:col>
      <xdr:colOff>243525</xdr:colOff>
      <xdr:row>46</xdr:row>
      <xdr:rowOff>167325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9D0F7A-9C82-4140-B548-15D8F9AB1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0.21671</cdr:x>
      <cdr:y>0.22049</cdr:y>
    </cdr:from>
    <cdr:to>
      <cdr:x>0.4624</cdr:x>
      <cdr:y>0.35278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546100" y="555625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0.62114</cdr:x>
      <cdr:y>0.46995</cdr:y>
    </cdr:from>
    <cdr:to>
      <cdr:x>0.86683</cdr:x>
      <cdr:y>0.60224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1565275" y="1184275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0.28474</cdr:x>
      <cdr:y>0.11465</cdr:y>
    </cdr:from>
    <cdr:to>
      <cdr:x>0.53043</cdr:x>
      <cdr:y>0.24694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717550" y="288925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0.71186</cdr:x>
      <cdr:y>0.2734</cdr:y>
    </cdr:from>
    <cdr:to>
      <cdr:x>0.95754</cdr:x>
      <cdr:y>0.40569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49D8E37-0D0C-44DF-9E7A-A49ABCF7865E}"/>
            </a:ext>
          </a:extLst>
        </cdr:cNvPr>
        <cdr:cNvSpPr txBox="1"/>
      </cdr:nvSpPr>
      <cdr:spPr>
        <a:xfrm xmlns:a="http://schemas.openxmlformats.org/drawingml/2006/main">
          <a:off x="1793875" y="688975"/>
          <a:ext cx="619138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0.24316</cdr:x>
      <cdr:y>0.18647</cdr:y>
    </cdr:from>
    <cdr:to>
      <cdr:x>0.48885</cdr:x>
      <cdr:y>0.31876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612775" y="469900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0.61736</cdr:x>
      <cdr:y>0.52287</cdr:y>
    </cdr:from>
    <cdr:to>
      <cdr:x>0.86305</cdr:x>
      <cdr:y>0.65516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555750" y="131762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0.68918</cdr:x>
      <cdr:y>0.39058</cdr:y>
    </cdr:from>
    <cdr:to>
      <cdr:x>0.93487</cdr:x>
      <cdr:y>0.52287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36725" y="984250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0.69296</cdr:x>
      <cdr:y>0.21293</cdr:y>
    </cdr:from>
    <cdr:to>
      <cdr:x>0.93865</cdr:x>
      <cdr:y>0.34522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46250" y="536575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0.22804</cdr:x>
      <cdr:y>0.37167</cdr:y>
    </cdr:from>
    <cdr:to>
      <cdr:x>0.47373</cdr:x>
      <cdr:y>0.50396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574669" y="936618"/>
          <a:ext cx="619139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100 rpm</a:t>
          </a:r>
        </a:p>
      </cdr:txBody>
    </cdr:sp>
  </cdr:relSizeAnchor>
  <cdr:relSizeAnchor xmlns:cdr="http://schemas.openxmlformats.org/drawingml/2006/chartDrawing">
    <cdr:from>
      <cdr:x>0.23561</cdr:x>
      <cdr:y>0.1978</cdr:y>
    </cdr:from>
    <cdr:to>
      <cdr:x>0.48129</cdr:x>
      <cdr:y>0.33009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593728" y="498468"/>
          <a:ext cx="619113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120 rpm</a:t>
          </a:r>
        </a:p>
      </cdr:txBody>
    </cdr:sp>
  </cdr:relSizeAnchor>
  <cdr:relSizeAnchor xmlns:cdr="http://schemas.openxmlformats.org/drawingml/2006/chartDrawing">
    <cdr:from>
      <cdr:x>0.32632</cdr:x>
      <cdr:y>0.08064</cdr:y>
    </cdr:from>
    <cdr:to>
      <cdr:x>0.572</cdr:x>
      <cdr:y>0.21293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822337" y="203201"/>
          <a:ext cx="619114" cy="333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140 rpm</a:t>
          </a:r>
        </a:p>
      </cdr:txBody>
    </cdr:sp>
  </cdr:relSizeAnchor>
  <cdr:relSizeAnchor xmlns:cdr="http://schemas.openxmlformats.org/drawingml/2006/chartDrawing">
    <cdr:from>
      <cdr:x>0.68917</cdr:x>
      <cdr:y>0.2167</cdr:y>
    </cdr:from>
    <cdr:to>
      <cdr:x>0.93486</cdr:x>
      <cdr:y>0.349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AB511C2-8D98-4BFE-B369-C70A28067674}"/>
            </a:ext>
          </a:extLst>
        </cdr:cNvPr>
        <cdr:cNvSpPr txBox="1"/>
      </cdr:nvSpPr>
      <cdr:spPr>
        <a:xfrm xmlns:a="http://schemas.openxmlformats.org/drawingml/2006/main">
          <a:off x="1736713" y="546089"/>
          <a:ext cx="619138" cy="33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160 rpm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1" workbookViewId="0">
      <selection activeCell="Q47" sqref="Q47"/>
    </sheetView>
  </sheetViews>
  <sheetFormatPr defaultRowHeight="15" x14ac:dyDescent="0.25"/>
  <cols>
    <col min="2" max="2" width="38.710937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8.5703125" bestFit="1" customWidth="1"/>
    <col min="9" max="9" width="47.5703125" customWidth="1"/>
    <col min="10" max="10" width="38.7109375" bestFit="1" customWidth="1"/>
    <col min="11" max="11" width="11.42578125" bestFit="1" customWidth="1"/>
    <col min="12" max="12" width="11.85546875" bestFit="1" customWidth="1"/>
    <col min="13" max="13" width="11.42578125" bestFit="1" customWidth="1"/>
  </cols>
  <sheetData>
    <row r="1" spans="1:26" ht="27" thickBot="1" x14ac:dyDescent="0.45">
      <c r="A1" s="32" t="s">
        <v>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1"/>
      <c r="J1" s="31" t="s">
        <v>14</v>
      </c>
      <c r="K1" s="3" t="s">
        <v>1</v>
      </c>
      <c r="L1" s="4" t="s">
        <v>2</v>
      </c>
      <c r="M1" s="5" t="s">
        <v>3</v>
      </c>
      <c r="N1" s="6" t="s">
        <v>4</v>
      </c>
      <c r="O1" s="7" t="s">
        <v>5</v>
      </c>
      <c r="P1" s="8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1"/>
      <c r="B2" s="9" t="s">
        <v>7</v>
      </c>
      <c r="C2" s="10">
        <v>4.1806000000000001</v>
      </c>
      <c r="D2" s="11">
        <v>4.1098999999999997</v>
      </c>
      <c r="E2" s="12">
        <v>3.9853000000000001</v>
      </c>
      <c r="F2" s="13">
        <v>4.0919333333333334</v>
      </c>
      <c r="G2" s="14">
        <v>9.8881865543350919E-2</v>
      </c>
      <c r="H2" s="15">
        <v>2.4165072470230271</v>
      </c>
      <c r="I2" s="1"/>
      <c r="J2" s="9" t="s">
        <v>7</v>
      </c>
      <c r="K2" s="10">
        <v>4.1806000000000001</v>
      </c>
      <c r="L2" s="11">
        <v>4.1098999999999997</v>
      </c>
      <c r="M2" s="12">
        <v>3.9853000000000001</v>
      </c>
      <c r="N2" s="13">
        <v>4.0919333333333334</v>
      </c>
      <c r="O2" s="14">
        <v>9.8881865543350919E-2</v>
      </c>
      <c r="P2" s="15">
        <v>2.4165072470230271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1"/>
      <c r="B3" s="16" t="s">
        <v>8</v>
      </c>
      <c r="C3" s="17">
        <v>22.518002442364949</v>
      </c>
      <c r="D3" s="18">
        <v>20.735245665668504</v>
      </c>
      <c r="E3" s="19">
        <v>18.554372390741914</v>
      </c>
      <c r="F3" s="20">
        <v>20.602540166258454</v>
      </c>
      <c r="G3" s="21">
        <v>1.985144543531417</v>
      </c>
      <c r="H3" s="22">
        <v>9.6354358613631632</v>
      </c>
      <c r="I3" s="1"/>
      <c r="J3" s="16" t="s">
        <v>8</v>
      </c>
      <c r="K3" s="17">
        <v>18.176059969438136</v>
      </c>
      <c r="L3" s="18">
        <v>16.615335083826238</v>
      </c>
      <c r="M3" s="19">
        <v>14.853601199713891</v>
      </c>
      <c r="N3" s="20">
        <v>16.548332084326088</v>
      </c>
      <c r="O3" s="21">
        <v>1.6622424975273307</v>
      </c>
      <c r="P3" s="22">
        <v>10.044773630701668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"/>
      <c r="B4" s="16" t="s">
        <v>9</v>
      </c>
      <c r="C4" s="10">
        <v>5.3863087696419054</v>
      </c>
      <c r="D4" s="11">
        <v>5.0451946922476232</v>
      </c>
      <c r="E4" s="12">
        <v>4.6557028054956753</v>
      </c>
      <c r="F4" s="13">
        <v>5.029068755795068</v>
      </c>
      <c r="G4" s="14">
        <v>0.36556983338531163</v>
      </c>
      <c r="H4" s="15">
        <v>7.2691357214804482</v>
      </c>
      <c r="I4" s="1"/>
      <c r="J4" s="16" t="s">
        <v>9</v>
      </c>
      <c r="K4" s="10">
        <v>4.3477156315931049</v>
      </c>
      <c r="L4" s="11">
        <v>4.0427589683024499</v>
      </c>
      <c r="M4" s="12">
        <v>3.7270973828103005</v>
      </c>
      <c r="N4" s="13">
        <v>4.0391906609019514</v>
      </c>
      <c r="O4" s="14">
        <v>0.31032451126818372</v>
      </c>
      <c r="P4" s="15">
        <v>7.6828388981986864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1"/>
      <c r="B5" s="16" t="s">
        <v>10</v>
      </c>
      <c r="C5" s="23">
        <v>50</v>
      </c>
      <c r="D5" s="24">
        <v>50</v>
      </c>
      <c r="E5" s="25">
        <v>50</v>
      </c>
      <c r="F5" s="6">
        <v>50</v>
      </c>
      <c r="G5" s="26">
        <v>0</v>
      </c>
      <c r="H5" s="26">
        <v>0</v>
      </c>
      <c r="I5" s="1"/>
      <c r="J5" s="16" t="s">
        <v>10</v>
      </c>
      <c r="K5" s="23">
        <v>50</v>
      </c>
      <c r="L5" s="24">
        <v>50</v>
      </c>
      <c r="M5" s="25">
        <v>50</v>
      </c>
      <c r="N5" s="6">
        <v>50</v>
      </c>
      <c r="O5" s="26">
        <v>0</v>
      </c>
      <c r="P5" s="26">
        <v>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27" t="s">
        <v>11</v>
      </c>
      <c r="C6" s="10">
        <v>4.186400000000023</v>
      </c>
      <c r="D6" s="11">
        <v>4.1104000000000234</v>
      </c>
      <c r="E6" s="12">
        <v>3.9806000000000177</v>
      </c>
      <c r="F6" s="13">
        <v>4.092466666666688</v>
      </c>
      <c r="G6" s="14">
        <v>0.10406542813698474</v>
      </c>
      <c r="H6" s="14">
        <v>2.5428534087913777</v>
      </c>
      <c r="I6" s="1"/>
      <c r="J6" s="27" t="s">
        <v>11</v>
      </c>
      <c r="K6" s="10">
        <v>4.186400000000023</v>
      </c>
      <c r="L6" s="11">
        <v>4.1104000000000234</v>
      </c>
      <c r="M6" s="12">
        <v>3.9806000000000177</v>
      </c>
      <c r="N6" s="13">
        <v>4.092466666666688</v>
      </c>
      <c r="O6" s="14">
        <v>0.10406542813698474</v>
      </c>
      <c r="P6" s="14">
        <v>2.5428534087913777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27" t="s">
        <v>12</v>
      </c>
      <c r="C7" s="28">
        <v>0.13854385629711885</v>
      </c>
      <c r="D7" s="29">
        <v>1.216426625202871E-2</v>
      </c>
      <c r="E7" s="30">
        <v>-0.11807265236352293</v>
      </c>
      <c r="F7" s="13">
        <v>1.0878490061874876E-2</v>
      </c>
      <c r="G7" s="14">
        <v>0.12831308602244232</v>
      </c>
      <c r="H7" s="14">
        <v>1179.5119110521846</v>
      </c>
      <c r="I7" s="1"/>
      <c r="J7" s="27" t="s">
        <v>12</v>
      </c>
      <c r="K7" s="28">
        <v>0.13854385629711885</v>
      </c>
      <c r="L7" s="29">
        <v>1.216426625202871E-2</v>
      </c>
      <c r="M7" s="30">
        <v>-0.11807265236352293</v>
      </c>
      <c r="N7" s="13">
        <v>1.0878490061874876E-2</v>
      </c>
      <c r="O7" s="14">
        <v>0.12831308602244232</v>
      </c>
      <c r="P7" s="14">
        <v>1179.5119110521846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thickBot="1" x14ac:dyDescent="0.45">
      <c r="A9" s="32" t="s">
        <v>15</v>
      </c>
      <c r="B9" s="2" t="s">
        <v>0</v>
      </c>
      <c r="C9" s="3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8" t="s">
        <v>6</v>
      </c>
      <c r="I9" s="1"/>
      <c r="J9" s="31" t="s">
        <v>14</v>
      </c>
      <c r="K9" s="3" t="s">
        <v>1</v>
      </c>
      <c r="L9" s="4" t="s">
        <v>2</v>
      </c>
      <c r="M9" s="5" t="s">
        <v>3</v>
      </c>
      <c r="N9" s="6" t="s">
        <v>4</v>
      </c>
      <c r="O9" s="7" t="s">
        <v>5</v>
      </c>
      <c r="P9" s="8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1"/>
      <c r="B10" s="9" t="s">
        <v>7</v>
      </c>
      <c r="C10" s="10">
        <v>4.6871999999999998</v>
      </c>
      <c r="D10" s="11">
        <v>4.5663999999999998</v>
      </c>
      <c r="E10" s="12">
        <v>4.6513</v>
      </c>
      <c r="F10" s="13">
        <v>4.6349666666666662</v>
      </c>
      <c r="G10" s="14">
        <v>6.2034210991462911E-2</v>
      </c>
      <c r="H10" s="15">
        <v>1.3383960544440359</v>
      </c>
      <c r="I10" s="1"/>
      <c r="J10" s="9" t="s">
        <v>7</v>
      </c>
      <c r="K10" s="10">
        <v>4.6871999999999998</v>
      </c>
      <c r="L10" s="11">
        <v>4.5663999999999998</v>
      </c>
      <c r="M10" s="12">
        <v>4.6153000000000004</v>
      </c>
      <c r="N10" s="13">
        <v>4.6229666666666667</v>
      </c>
      <c r="O10" s="14">
        <v>6.07638324444182E-2</v>
      </c>
      <c r="P10" s="15">
        <v>1.3143904515372855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6" t="s">
        <v>8</v>
      </c>
      <c r="C11" s="17">
        <v>27.485757306249756</v>
      </c>
      <c r="D11" s="18">
        <v>26.317978583787269</v>
      </c>
      <c r="E11" s="19">
        <v>28.926409253176207</v>
      </c>
      <c r="F11" s="20">
        <v>27.576715047737746</v>
      </c>
      <c r="G11" s="21">
        <v>1.3065919876934238</v>
      </c>
      <c r="H11" s="22">
        <v>4.7380262131714996</v>
      </c>
      <c r="I11" s="1"/>
      <c r="J11" s="16" t="s">
        <v>8</v>
      </c>
      <c r="K11" s="17">
        <v>22.336379457533496</v>
      </c>
      <c r="L11" s="18">
        <v>20.615120169549112</v>
      </c>
      <c r="M11" s="19">
        <v>23.044350959518002</v>
      </c>
      <c r="N11" s="20">
        <v>21.998616862200205</v>
      </c>
      <c r="O11" s="21">
        <v>1.2493411206863927</v>
      </c>
      <c r="P11" s="22">
        <v>5.6791803253463229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6" t="s">
        <v>9</v>
      </c>
      <c r="C12" s="10">
        <v>5.8640035215586614</v>
      </c>
      <c r="D12" s="11">
        <v>5.7633975525112282</v>
      </c>
      <c r="E12" s="12">
        <v>6.2189945290942763</v>
      </c>
      <c r="F12" s="13">
        <v>5.9487985343880565</v>
      </c>
      <c r="G12" s="14">
        <v>0.23934242607288916</v>
      </c>
      <c r="H12" s="15">
        <v>4.0233742105961223</v>
      </c>
      <c r="I12" s="1"/>
      <c r="J12" s="16" t="s">
        <v>9</v>
      </c>
      <c r="K12" s="10">
        <v>4.765399269827082</v>
      </c>
      <c r="L12" s="11">
        <v>4.5145235129531169</v>
      </c>
      <c r="M12" s="12">
        <v>4.9930342468567588</v>
      </c>
      <c r="N12" s="13">
        <v>4.7576523432123192</v>
      </c>
      <c r="O12" s="14">
        <v>0.2393494135552276</v>
      </c>
      <c r="P12" s="15">
        <v>5.0308302559497502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6" t="s">
        <v>10</v>
      </c>
      <c r="C13" s="23">
        <v>50</v>
      </c>
      <c r="D13" s="24">
        <v>50</v>
      </c>
      <c r="E13" s="25">
        <v>50</v>
      </c>
      <c r="F13" s="6">
        <v>50</v>
      </c>
      <c r="G13" s="26">
        <v>0</v>
      </c>
      <c r="H13" s="26">
        <v>0</v>
      </c>
      <c r="I13" s="1"/>
      <c r="J13" s="16" t="s">
        <v>10</v>
      </c>
      <c r="K13" s="23">
        <v>50</v>
      </c>
      <c r="L13" s="24">
        <v>50</v>
      </c>
      <c r="M13" s="25">
        <v>50</v>
      </c>
      <c r="N13" s="6">
        <v>50</v>
      </c>
      <c r="O13" s="26">
        <v>0</v>
      </c>
      <c r="P13" s="2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27" t="s">
        <v>11</v>
      </c>
      <c r="C14" s="10">
        <v>4.6830000000000274</v>
      </c>
      <c r="D14" s="11">
        <v>4.5598000000000098</v>
      </c>
      <c r="E14" s="12">
        <v>4.6166000000000142</v>
      </c>
      <c r="F14" s="13">
        <v>4.6198000000000174</v>
      </c>
      <c r="G14" s="14">
        <v>6.1662306152146899E-2</v>
      </c>
      <c r="H14" s="14">
        <v>1.3347397322859575</v>
      </c>
      <c r="I14" s="1"/>
      <c r="J14" s="27" t="s">
        <v>11</v>
      </c>
      <c r="K14" s="10">
        <v>4.6830000000000274</v>
      </c>
      <c r="L14" s="11">
        <v>4.5598000000000098</v>
      </c>
      <c r="M14" s="12">
        <v>4.6166000000000142</v>
      </c>
      <c r="N14" s="13">
        <v>4.6198000000000174</v>
      </c>
      <c r="O14" s="14">
        <v>6.1662306152146899E-2</v>
      </c>
      <c r="P14" s="14">
        <v>1.3347397322859575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27" t="s">
        <v>12</v>
      </c>
      <c r="C15" s="28">
        <v>-8.9686098654112811E-2</v>
      </c>
      <c r="D15" s="29">
        <v>-0.14474319049058693</v>
      </c>
      <c r="E15" s="30">
        <v>-0.75163540267698181</v>
      </c>
      <c r="F15" s="13">
        <v>-0.32868823060722718</v>
      </c>
      <c r="G15" s="14">
        <v>0.36731601327974311</v>
      </c>
      <c r="H15" s="14">
        <v>-111.7521039926358</v>
      </c>
      <c r="I15" s="1"/>
      <c r="J15" s="27" t="s">
        <v>12</v>
      </c>
      <c r="K15" s="28">
        <v>-8.9686098654112811E-2</v>
      </c>
      <c r="L15" s="29">
        <v>-0.14474319049058693</v>
      </c>
      <c r="M15" s="30">
        <v>2.8159251397426033E-2</v>
      </c>
      <c r="N15" s="13">
        <v>-6.8756679249091235E-2</v>
      </c>
      <c r="O15" s="14">
        <v>8.8330878237357593E-2</v>
      </c>
      <c r="P15" s="14">
        <v>-128.46879634392039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thickBot="1" x14ac:dyDescent="0.45">
      <c r="A17" s="32" t="s">
        <v>16</v>
      </c>
      <c r="B17" s="2" t="s">
        <v>0</v>
      </c>
      <c r="C17" s="3" t="s">
        <v>1</v>
      </c>
      <c r="D17" s="4" t="s">
        <v>2</v>
      </c>
      <c r="E17" s="5" t="s">
        <v>3</v>
      </c>
      <c r="F17" s="6" t="s">
        <v>4</v>
      </c>
      <c r="G17" s="7" t="s">
        <v>5</v>
      </c>
      <c r="H17" s="8" t="s">
        <v>6</v>
      </c>
      <c r="I17" s="1"/>
      <c r="J17" s="31" t="s">
        <v>14</v>
      </c>
      <c r="K17" s="3" t="s">
        <v>1</v>
      </c>
      <c r="L17" s="4" t="s">
        <v>2</v>
      </c>
      <c r="M17" s="5" t="s">
        <v>3</v>
      </c>
      <c r="N17" s="6" t="s">
        <v>4</v>
      </c>
      <c r="O17" s="7" t="s">
        <v>5</v>
      </c>
      <c r="P17" s="8" t="s">
        <v>6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9" t="s">
        <v>7</v>
      </c>
      <c r="C18" s="10">
        <v>5.2910000000000004</v>
      </c>
      <c r="D18" s="11">
        <v>5.3728999999999996</v>
      </c>
      <c r="E18" s="12">
        <v>5.3407</v>
      </c>
      <c r="F18" s="13">
        <v>5.3348666666666666</v>
      </c>
      <c r="G18" s="14">
        <v>4.1260433024064361E-2</v>
      </c>
      <c r="H18" s="15">
        <v>0.77341076360666994</v>
      </c>
      <c r="I18" s="1"/>
      <c r="J18" s="9" t="s">
        <v>7</v>
      </c>
      <c r="K18" s="10">
        <v>5.2910000000000004</v>
      </c>
      <c r="L18" s="11">
        <v>5.3728999999999996</v>
      </c>
      <c r="M18" s="12">
        <v>5.3407</v>
      </c>
      <c r="N18" s="13">
        <v>5.3348666666666666</v>
      </c>
      <c r="O18" s="14">
        <v>4.1260433024064361E-2</v>
      </c>
      <c r="P18" s="15">
        <v>0.77341076360666994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"/>
      <c r="B19" s="16" t="s">
        <v>8</v>
      </c>
      <c r="C19" s="17">
        <v>35.417295477378282</v>
      </c>
      <c r="D19" s="18">
        <v>31.639150203339781</v>
      </c>
      <c r="E19" s="19">
        <v>32.022213137399199</v>
      </c>
      <c r="F19" s="20">
        <v>33.026219606039092</v>
      </c>
      <c r="G19" s="21">
        <v>2.0795713908731095</v>
      </c>
      <c r="H19" s="22">
        <v>6.2967285256373824</v>
      </c>
      <c r="I19" s="1"/>
      <c r="J19" s="16" t="s">
        <v>8</v>
      </c>
      <c r="K19" s="17">
        <v>28.13058577492416</v>
      </c>
      <c r="L19" s="18">
        <v>25.337174946000534</v>
      </c>
      <c r="M19" s="19">
        <v>25.457069663056664</v>
      </c>
      <c r="N19" s="20">
        <v>26.308276794660454</v>
      </c>
      <c r="O19" s="21">
        <v>1.5793040240741514</v>
      </c>
      <c r="P19" s="22">
        <v>6.0030690584595341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"/>
      <c r="B20" s="16" t="s">
        <v>9</v>
      </c>
      <c r="C20" s="10">
        <v>6.6938755391000342</v>
      </c>
      <c r="D20" s="11">
        <v>5.8886542097079388</v>
      </c>
      <c r="E20" s="12">
        <v>5.9958831496618794</v>
      </c>
      <c r="F20" s="13">
        <v>6.1928042994899508</v>
      </c>
      <c r="G20" s="14">
        <v>0.43723998189118141</v>
      </c>
      <c r="H20" s="15">
        <v>7.0604521109635776</v>
      </c>
      <c r="I20" s="1"/>
      <c r="J20" s="16" t="s">
        <v>9</v>
      </c>
      <c r="K20" s="10">
        <v>5.3166860281466937</v>
      </c>
      <c r="L20" s="11">
        <v>4.7157354400790146</v>
      </c>
      <c r="M20" s="12">
        <v>4.7666166725441732</v>
      </c>
      <c r="N20" s="13">
        <v>4.9330127135899602</v>
      </c>
      <c r="O20" s="14">
        <v>0.33324335579498932</v>
      </c>
      <c r="P20" s="15">
        <v>6.7553719226576687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6" t="s">
        <v>10</v>
      </c>
      <c r="C21" s="23">
        <v>50</v>
      </c>
      <c r="D21" s="24">
        <v>50</v>
      </c>
      <c r="E21" s="25">
        <v>50</v>
      </c>
      <c r="F21" s="6">
        <v>50</v>
      </c>
      <c r="G21" s="26">
        <v>0</v>
      </c>
      <c r="H21" s="26">
        <v>0</v>
      </c>
      <c r="I21" s="1"/>
      <c r="J21" s="16" t="s">
        <v>10</v>
      </c>
      <c r="K21" s="23">
        <v>50</v>
      </c>
      <c r="L21" s="24">
        <v>50</v>
      </c>
      <c r="M21" s="25">
        <v>50</v>
      </c>
      <c r="N21" s="6">
        <v>50</v>
      </c>
      <c r="O21" s="26">
        <v>0</v>
      </c>
      <c r="P21" s="2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"/>
      <c r="B22" s="27" t="s">
        <v>11</v>
      </c>
      <c r="C22" s="10">
        <v>5.2886000000000113</v>
      </c>
      <c r="D22" s="11">
        <v>5.3808000000000193</v>
      </c>
      <c r="E22" s="12">
        <v>5.3428000000000466</v>
      </c>
      <c r="F22" s="13">
        <v>5.3374000000000263</v>
      </c>
      <c r="G22" s="14">
        <v>4.6336594609450318E-2</v>
      </c>
      <c r="H22" s="14">
        <v>0.86814918517349438</v>
      </c>
      <c r="I22" s="1"/>
      <c r="J22" s="27" t="s">
        <v>11</v>
      </c>
      <c r="K22" s="10">
        <v>5.2886000000000113</v>
      </c>
      <c r="L22" s="11">
        <v>5.3808000000000193</v>
      </c>
      <c r="M22" s="12">
        <v>5.3428000000000466</v>
      </c>
      <c r="N22" s="13">
        <v>5.3374000000000263</v>
      </c>
      <c r="O22" s="14">
        <v>4.6336594609450318E-2</v>
      </c>
      <c r="P22" s="14">
        <v>0.86814918517349438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"/>
      <c r="B23" s="27" t="s">
        <v>12</v>
      </c>
      <c r="C23" s="28">
        <v>-4.5380630034202341E-2</v>
      </c>
      <c r="D23" s="29">
        <v>0.14681831697926384</v>
      </c>
      <c r="E23" s="30">
        <v>3.930523321193391E-2</v>
      </c>
      <c r="F23" s="13">
        <v>4.6914306718998468E-2</v>
      </c>
      <c r="G23" s="14">
        <v>9.6325138504952224E-2</v>
      </c>
      <c r="H23" s="14">
        <v>205.32145786978941</v>
      </c>
      <c r="I23" s="1"/>
      <c r="J23" s="27" t="s">
        <v>12</v>
      </c>
      <c r="K23" s="28">
        <v>-4.5380630034202341E-2</v>
      </c>
      <c r="L23" s="29">
        <v>0.14681831697926384</v>
      </c>
      <c r="M23" s="30">
        <v>3.930523321193391E-2</v>
      </c>
      <c r="N23" s="13">
        <v>4.6914306718998468E-2</v>
      </c>
      <c r="O23" s="14">
        <v>9.6325138504952224E-2</v>
      </c>
      <c r="P23" s="14">
        <v>205.32145786978941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thickBot="1" x14ac:dyDescent="0.45">
      <c r="A25" s="32" t="s">
        <v>17</v>
      </c>
      <c r="B25" s="2" t="s">
        <v>0</v>
      </c>
      <c r="C25" s="3" t="s">
        <v>1</v>
      </c>
      <c r="D25" s="4" t="s">
        <v>2</v>
      </c>
      <c r="E25" s="5" t="s">
        <v>3</v>
      </c>
      <c r="F25" s="6" t="s">
        <v>4</v>
      </c>
      <c r="G25" s="7" t="s">
        <v>5</v>
      </c>
      <c r="H25" s="8" t="s">
        <v>6</v>
      </c>
      <c r="I25" s="1"/>
      <c r="J25" s="31" t="s">
        <v>14</v>
      </c>
      <c r="K25" s="3" t="s">
        <v>1</v>
      </c>
      <c r="L25" s="4" t="s">
        <v>2</v>
      </c>
      <c r="M25" s="5" t="s">
        <v>3</v>
      </c>
      <c r="N25" s="6" t="s">
        <v>4</v>
      </c>
      <c r="O25" s="7" t="s">
        <v>5</v>
      </c>
      <c r="P25" s="8" t="s">
        <v>6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9" t="s">
        <v>7</v>
      </c>
      <c r="C26" s="10">
        <v>6.0037000000000003</v>
      </c>
      <c r="D26" s="11">
        <v>5.9753999999999996</v>
      </c>
      <c r="E26" s="12">
        <v>6.0045999999999999</v>
      </c>
      <c r="F26" s="13">
        <v>5.9945666666666666</v>
      </c>
      <c r="G26" s="14">
        <v>1.6604918949917905E-2</v>
      </c>
      <c r="H26" s="15">
        <v>0.27699948759017173</v>
      </c>
      <c r="I26" s="1"/>
      <c r="J26" s="9" t="s">
        <v>7</v>
      </c>
      <c r="K26" s="10">
        <v>6.0037000000000003</v>
      </c>
      <c r="L26" s="11">
        <v>5.9753999999999996</v>
      </c>
      <c r="M26" s="12">
        <v>6.0045999999999999</v>
      </c>
      <c r="N26" s="13">
        <v>5.9945666666666666</v>
      </c>
      <c r="O26" s="14">
        <v>1.6604918949917905E-2</v>
      </c>
      <c r="P26" s="15">
        <v>0.27699948759017173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6" t="s">
        <v>8</v>
      </c>
      <c r="C27" s="17">
        <v>42.685211156797962</v>
      </c>
      <c r="D27" s="18">
        <v>35.974894065910796</v>
      </c>
      <c r="E27" s="19">
        <v>37.368406513228116</v>
      </c>
      <c r="F27" s="20">
        <v>38.676170578645618</v>
      </c>
      <c r="G27" s="21">
        <v>3.5411543320167644</v>
      </c>
      <c r="H27" s="22">
        <v>9.1559073171839618</v>
      </c>
      <c r="I27" s="1"/>
      <c r="J27" s="16" t="s">
        <v>8</v>
      </c>
      <c r="K27" s="17">
        <v>33.857358023044981</v>
      </c>
      <c r="L27" s="18">
        <v>28.504170080151496</v>
      </c>
      <c r="M27" s="19">
        <v>29.444181438877202</v>
      </c>
      <c r="N27" s="20">
        <v>30.601903180691227</v>
      </c>
      <c r="O27" s="21">
        <v>2.8582153543053259</v>
      </c>
      <c r="P27" s="22">
        <v>9.3399921482947619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1"/>
      <c r="B28" s="16" t="s">
        <v>9</v>
      </c>
      <c r="C28" s="10">
        <v>7.1098174720252443</v>
      </c>
      <c r="D28" s="11">
        <v>6.0204997265305753</v>
      </c>
      <c r="E28" s="12">
        <v>6.2232965581767505</v>
      </c>
      <c r="F28" s="13">
        <v>6.451204585577524</v>
      </c>
      <c r="G28" s="14">
        <v>0.57931842658220423</v>
      </c>
      <c r="H28" s="15">
        <v>8.9800039496087773</v>
      </c>
      <c r="I28" s="1"/>
      <c r="J28" s="16" t="s">
        <v>9</v>
      </c>
      <c r="K28" s="10">
        <v>5.6394153643661378</v>
      </c>
      <c r="L28" s="11">
        <v>4.7702530508671384</v>
      </c>
      <c r="M28" s="12">
        <v>4.9036041433030011</v>
      </c>
      <c r="N28" s="13">
        <v>5.1044241861787594</v>
      </c>
      <c r="O28" s="14">
        <v>0.46808898621650907</v>
      </c>
      <c r="P28" s="15">
        <v>9.1702603299301195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6" t="s">
        <v>10</v>
      </c>
      <c r="C29" s="23">
        <v>50</v>
      </c>
      <c r="D29" s="24">
        <v>50</v>
      </c>
      <c r="E29" s="25">
        <v>50</v>
      </c>
      <c r="F29" s="6">
        <v>50</v>
      </c>
      <c r="G29" s="26">
        <v>0</v>
      </c>
      <c r="H29" s="26">
        <v>0</v>
      </c>
      <c r="I29" s="1"/>
      <c r="J29" s="16" t="s">
        <v>10</v>
      </c>
      <c r="K29" s="23">
        <v>50</v>
      </c>
      <c r="L29" s="24">
        <v>50</v>
      </c>
      <c r="M29" s="25">
        <v>50</v>
      </c>
      <c r="N29" s="6">
        <v>50</v>
      </c>
      <c r="O29" s="26">
        <v>0</v>
      </c>
      <c r="P29" s="26"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27" t="s">
        <v>11</v>
      </c>
      <c r="C30" s="10">
        <v>5.9924000000000106</v>
      </c>
      <c r="D30" s="11">
        <v>5.9630000000000214</v>
      </c>
      <c r="E30" s="12">
        <v>6.0030000000000028</v>
      </c>
      <c r="F30" s="13">
        <v>5.9861333333333455</v>
      </c>
      <c r="G30" s="14">
        <v>2.0723255857440736E-2</v>
      </c>
      <c r="H30" s="14">
        <v>0.34618767580810139</v>
      </c>
      <c r="I30" s="1"/>
      <c r="J30" s="27" t="s">
        <v>11</v>
      </c>
      <c r="K30" s="10">
        <v>5.9924000000000106</v>
      </c>
      <c r="L30" s="11">
        <v>5.9630000000000214</v>
      </c>
      <c r="M30" s="12">
        <v>6.0030000000000028</v>
      </c>
      <c r="N30" s="13">
        <v>5.9861333333333455</v>
      </c>
      <c r="O30" s="14">
        <v>2.0723255857440736E-2</v>
      </c>
      <c r="P30" s="14">
        <v>0.34618767580810139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"/>
      <c r="B31" s="27" t="s">
        <v>12</v>
      </c>
      <c r="C31" s="28">
        <v>-0.18857219144233284</v>
      </c>
      <c r="D31" s="29">
        <v>-0.20794901894983298</v>
      </c>
      <c r="E31" s="30">
        <v>-2.6653339996627778E-2</v>
      </c>
      <c r="F31" s="13">
        <v>-0.1410581834629312</v>
      </c>
      <c r="G31" s="14">
        <v>9.9550070404173449E-2</v>
      </c>
      <c r="H31" s="14">
        <v>-70.573764641123631</v>
      </c>
      <c r="I31" s="1"/>
      <c r="J31" s="27" t="s">
        <v>12</v>
      </c>
      <c r="K31" s="28">
        <v>-0.18857219144233284</v>
      </c>
      <c r="L31" s="29">
        <v>-0.20794901894983298</v>
      </c>
      <c r="M31" s="30">
        <v>-2.6653339996627778E-2</v>
      </c>
      <c r="N31" s="13">
        <v>-0.1410581834629312</v>
      </c>
      <c r="O31" s="14">
        <v>9.9550070404173449E-2</v>
      </c>
      <c r="P31" s="14">
        <v>-70.573764641123631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thickBot="1" x14ac:dyDescent="0.4">
      <c r="A33" s="1"/>
      <c r="B33" s="66" t="s">
        <v>32</v>
      </c>
      <c r="C33" s="1"/>
      <c r="D33" s="1"/>
      <c r="E33" s="1"/>
      <c r="F33" s="1"/>
      <c r="G33" s="1"/>
      <c r="H33" s="1"/>
      <c r="I33" s="1"/>
      <c r="J33" s="65" t="s">
        <v>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80" t="s">
        <v>36</v>
      </c>
      <c r="C34" s="1"/>
      <c r="D34" s="1"/>
      <c r="E34" s="1"/>
      <c r="F34" s="1"/>
      <c r="G34" s="1"/>
      <c r="H34" s="1"/>
      <c r="I34" s="1"/>
      <c r="J34" s="79" t="s">
        <v>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32" t="s">
        <v>30</v>
      </c>
      <c r="B35" s="64"/>
      <c r="C35" s="58" t="s">
        <v>23</v>
      </c>
      <c r="D35" s="59" t="s">
        <v>24</v>
      </c>
      <c r="E35" s="60" t="s">
        <v>25</v>
      </c>
      <c r="F35" s="61" t="s">
        <v>26</v>
      </c>
      <c r="G35" s="62" t="s">
        <v>5</v>
      </c>
      <c r="H35" s="63" t="s">
        <v>6</v>
      </c>
      <c r="I35" s="1"/>
      <c r="J35" s="32" t="s">
        <v>30</v>
      </c>
      <c r="K35" s="67" t="s">
        <v>23</v>
      </c>
      <c r="L35" s="68" t="s">
        <v>24</v>
      </c>
      <c r="M35" s="69" t="s">
        <v>25</v>
      </c>
      <c r="N35" s="70" t="s">
        <v>26</v>
      </c>
      <c r="O35" s="71" t="s">
        <v>5</v>
      </c>
      <c r="P35" s="72" t="s">
        <v>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34" t="s">
        <v>18</v>
      </c>
      <c r="C36" s="35">
        <v>0.96474289999999996</v>
      </c>
      <c r="D36" s="36">
        <v>0.95429909999999996</v>
      </c>
      <c r="E36" s="37">
        <v>0.94271890000000003</v>
      </c>
      <c r="F36" s="38">
        <v>0.95392030000000005</v>
      </c>
      <c r="G36" s="39">
        <v>1.1016885271255177E-2</v>
      </c>
      <c r="H36" s="40">
        <v>1.1549062611682732</v>
      </c>
      <c r="I36" s="1"/>
      <c r="J36" s="73" t="s">
        <v>33</v>
      </c>
      <c r="K36" s="10">
        <v>1613.6468399999999</v>
      </c>
      <c r="L36" s="10">
        <v>1656.3981400000002</v>
      </c>
      <c r="M36" s="11">
        <v>2009.2801600000007</v>
      </c>
      <c r="N36" s="74">
        <v>1759.7750466666669</v>
      </c>
      <c r="O36" s="74">
        <v>217.13249318684009</v>
      </c>
      <c r="P36" s="74">
        <v>12.338650533664994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1"/>
      <c r="B37" s="34" t="s">
        <v>19</v>
      </c>
      <c r="C37" s="41">
        <v>9.4999999999999998E-3</v>
      </c>
      <c r="D37" s="42">
        <v>9.4999999999999998E-3</v>
      </c>
      <c r="E37" s="43">
        <v>8.0000000000000002E-3</v>
      </c>
      <c r="F37" s="44">
        <v>8.9999999999999993E-3</v>
      </c>
      <c r="G37" s="45">
        <v>8.6602540378443837E-4</v>
      </c>
      <c r="H37" s="40">
        <v>9.6225044864937601</v>
      </c>
      <c r="I37" s="1"/>
      <c r="J37" s="75" t="s">
        <v>34</v>
      </c>
      <c r="K37" s="28">
        <v>1.6136468399999999</v>
      </c>
      <c r="L37" s="28">
        <v>1.6563981400000003</v>
      </c>
      <c r="M37" s="29">
        <v>2.0092801600000008</v>
      </c>
      <c r="N37" s="76">
        <v>1.7597750466666671</v>
      </c>
      <c r="O37" s="76">
        <v>0.217132493186839</v>
      </c>
      <c r="P37" s="76">
        <v>12.338650533664932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1"/>
      <c r="B38" s="46" t="s">
        <v>20</v>
      </c>
      <c r="C38" s="47">
        <v>15</v>
      </c>
      <c r="D38" s="48">
        <v>15</v>
      </c>
      <c r="E38" s="49">
        <v>15</v>
      </c>
      <c r="F38" s="50">
        <v>15</v>
      </c>
      <c r="G38" s="51">
        <v>0</v>
      </c>
      <c r="H38" s="40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52" t="s">
        <v>21</v>
      </c>
      <c r="C39" s="47">
        <v>1578.9473684210527</v>
      </c>
      <c r="D39" s="48">
        <v>1578.9473684210527</v>
      </c>
      <c r="E39" s="49">
        <v>1875</v>
      </c>
      <c r="F39" s="50">
        <v>1677.6315789473683</v>
      </c>
      <c r="G39" s="51">
        <v>170.92606653640232</v>
      </c>
      <c r="H39" s="40">
        <v>10.188534162169864</v>
      </c>
      <c r="I39" s="1"/>
      <c r="J39" s="32" t="s">
        <v>27</v>
      </c>
      <c r="K39" s="67" t="s">
        <v>23</v>
      </c>
      <c r="L39" s="68" t="s">
        <v>24</v>
      </c>
      <c r="M39" s="69" t="s">
        <v>25</v>
      </c>
      <c r="N39" s="70" t="s">
        <v>26</v>
      </c>
      <c r="O39" s="71" t="s">
        <v>5</v>
      </c>
      <c r="P39" s="72" t="s">
        <v>6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53" t="s">
        <v>22</v>
      </c>
      <c r="C40" s="54">
        <v>1.5789473684210527</v>
      </c>
      <c r="D40" s="55">
        <v>1.5789473684210527</v>
      </c>
      <c r="E40" s="56">
        <v>1.875</v>
      </c>
      <c r="F40" s="57">
        <v>1.6776315789473684</v>
      </c>
      <c r="G40" s="51">
        <v>0.17092606653640235</v>
      </c>
      <c r="H40" s="40">
        <v>10.188534162169866</v>
      </c>
      <c r="I40" s="1"/>
      <c r="J40" s="73" t="s">
        <v>33</v>
      </c>
      <c r="K40" s="10">
        <v>1905.9243799999999</v>
      </c>
      <c r="L40" s="10">
        <v>1579.6408163265307</v>
      </c>
      <c r="M40" s="11">
        <v>1650.7921000000008</v>
      </c>
      <c r="N40" s="74">
        <v>1712.1190987755106</v>
      </c>
      <c r="O40" s="74">
        <v>171.56920342815965</v>
      </c>
      <c r="P40" s="74">
        <v>10.020868498626301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75" t="s">
        <v>34</v>
      </c>
      <c r="K41" s="28">
        <v>1.9059243799999999</v>
      </c>
      <c r="L41" s="28">
        <v>1.5796408163265308</v>
      </c>
      <c r="M41" s="29">
        <v>1.6507921000000008</v>
      </c>
      <c r="N41" s="76">
        <v>1.7121190987755106</v>
      </c>
      <c r="O41" s="76">
        <v>0.17156920342815962</v>
      </c>
      <c r="P41" s="76">
        <v>10.020868498626298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32" t="s">
        <v>27</v>
      </c>
      <c r="B42" s="64"/>
      <c r="C42" s="58" t="s">
        <v>23</v>
      </c>
      <c r="D42" s="59" t="s">
        <v>24</v>
      </c>
      <c r="E42" s="60" t="s">
        <v>25</v>
      </c>
      <c r="F42" s="61" t="s">
        <v>26</v>
      </c>
      <c r="G42" s="62" t="s">
        <v>5</v>
      </c>
      <c r="H42" s="63" t="s">
        <v>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1"/>
      <c r="B43" s="34" t="s">
        <v>18</v>
      </c>
      <c r="C43" s="35">
        <v>0.95793510000000004</v>
      </c>
      <c r="D43" s="36">
        <v>0.96996420000000005</v>
      </c>
      <c r="E43" s="37">
        <v>0.96833860000000005</v>
      </c>
      <c r="F43" s="38">
        <v>0.96541263333333338</v>
      </c>
      <c r="G43" s="39">
        <v>6.5265436797230913E-3</v>
      </c>
      <c r="H43" s="40">
        <v>0.67603669709485092</v>
      </c>
      <c r="I43" s="1"/>
      <c r="J43" s="32" t="s">
        <v>28</v>
      </c>
      <c r="K43" s="67" t="s">
        <v>23</v>
      </c>
      <c r="L43" s="68" t="s">
        <v>24</v>
      </c>
      <c r="M43" s="69" t="s">
        <v>25</v>
      </c>
      <c r="N43" s="70" t="s">
        <v>26</v>
      </c>
      <c r="O43" s="71" t="s">
        <v>5</v>
      </c>
      <c r="P43" s="72" t="s">
        <v>6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34" t="s">
        <v>19</v>
      </c>
      <c r="C44" s="41">
        <v>8.0000000000000002E-3</v>
      </c>
      <c r="D44" s="42">
        <v>9.4999999999999998E-3</v>
      </c>
      <c r="E44" s="43">
        <v>9.4999999999999998E-3</v>
      </c>
      <c r="F44" s="44">
        <v>9.0000000000000011E-3</v>
      </c>
      <c r="G44" s="45">
        <v>8.6602540378443837E-4</v>
      </c>
      <c r="H44" s="40">
        <v>9.6225044864937583</v>
      </c>
      <c r="I44" s="1"/>
      <c r="J44" s="73" t="s">
        <v>33</v>
      </c>
      <c r="K44" s="10">
        <v>1700.4130200000009</v>
      </c>
      <c r="L44" s="10">
        <v>1668.103800000001</v>
      </c>
      <c r="M44" s="11">
        <v>1704.0713599999999</v>
      </c>
      <c r="N44" s="74">
        <v>1690.8627266666672</v>
      </c>
      <c r="O44" s="74">
        <v>19.794504796860103</v>
      </c>
      <c r="P44" s="74">
        <v>1.1706748563724385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46" t="s">
        <v>20</v>
      </c>
      <c r="C45" s="47">
        <v>15</v>
      </c>
      <c r="D45" s="48">
        <v>15</v>
      </c>
      <c r="E45" s="49">
        <v>15</v>
      </c>
      <c r="F45" s="50">
        <v>15</v>
      </c>
      <c r="G45" s="51">
        <v>0</v>
      </c>
      <c r="H45" s="40">
        <v>0</v>
      </c>
      <c r="I45" s="1"/>
      <c r="J45" s="75" t="s">
        <v>34</v>
      </c>
      <c r="K45" s="28">
        <v>1.7004130200000009</v>
      </c>
      <c r="L45" s="28">
        <v>1.668103800000001</v>
      </c>
      <c r="M45" s="29">
        <v>1.7040713599999999</v>
      </c>
      <c r="N45" s="76">
        <v>1.6908627266666674</v>
      </c>
      <c r="O45" s="76">
        <v>1.9794504796860114E-2</v>
      </c>
      <c r="P45" s="76">
        <v>1.170674856372439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52" t="s">
        <v>21</v>
      </c>
      <c r="C46" s="47">
        <v>1875</v>
      </c>
      <c r="D46" s="48">
        <v>1578.9473684210527</v>
      </c>
      <c r="E46" s="49">
        <v>1578.9473684210527</v>
      </c>
      <c r="F46" s="50">
        <v>1677.6315789473683</v>
      </c>
      <c r="G46" s="51">
        <v>170.92606653640232</v>
      </c>
      <c r="H46" s="40">
        <v>10.188534162169864</v>
      </c>
      <c r="I46" s="1"/>
      <c r="J46" s="1"/>
      <c r="K46" s="1"/>
      <c r="L46" s="1"/>
      <c r="M46" s="1"/>
      <c r="N46" s="1"/>
      <c r="O46" s="77"/>
      <c r="P46" s="7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53" t="s">
        <v>22</v>
      </c>
      <c r="C47" s="54">
        <v>1.875</v>
      </c>
      <c r="D47" s="55">
        <v>1.5789473684210527</v>
      </c>
      <c r="E47" s="56">
        <v>1.5789473684210527</v>
      </c>
      <c r="F47" s="57">
        <v>1.6776315789473684</v>
      </c>
      <c r="G47" s="51">
        <v>0.17092606653640235</v>
      </c>
      <c r="H47" s="40">
        <v>10.188534162169866</v>
      </c>
      <c r="I47" s="1"/>
      <c r="J47" s="32" t="s">
        <v>29</v>
      </c>
      <c r="K47" s="67" t="s">
        <v>23</v>
      </c>
      <c r="L47" s="68" t="s">
        <v>24</v>
      </c>
      <c r="M47" s="69" t="s">
        <v>25</v>
      </c>
      <c r="N47" s="70" t="s">
        <v>26</v>
      </c>
      <c r="O47" s="78" t="s">
        <v>5</v>
      </c>
      <c r="P47" s="74" t="s">
        <v>6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73" t="s">
        <v>33</v>
      </c>
      <c r="K48" s="10">
        <v>1684.6312200000007</v>
      </c>
      <c r="L48" s="10">
        <v>1680.2479000000003</v>
      </c>
      <c r="M48" s="11">
        <v>1674.1694600000003</v>
      </c>
      <c r="N48" s="74">
        <v>1679.6828600000006</v>
      </c>
      <c r="O48" s="74">
        <v>5.2537185141194822</v>
      </c>
      <c r="P48" s="74">
        <v>0.31278038487095594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32" t="s">
        <v>28</v>
      </c>
      <c r="B49" s="64"/>
      <c r="C49" s="58" t="s">
        <v>23</v>
      </c>
      <c r="D49" s="59" t="s">
        <v>24</v>
      </c>
      <c r="E49" s="60" t="s">
        <v>25</v>
      </c>
      <c r="F49" s="61" t="s">
        <v>26</v>
      </c>
      <c r="G49" s="62" t="s">
        <v>5</v>
      </c>
      <c r="H49" s="63" t="s">
        <v>6</v>
      </c>
      <c r="I49" s="1"/>
      <c r="J49" s="75" t="s">
        <v>34</v>
      </c>
      <c r="K49" s="28">
        <v>1.6846312200000007</v>
      </c>
      <c r="L49" s="28">
        <v>1.6802479000000003</v>
      </c>
      <c r="M49" s="29">
        <v>1.6741694600000003</v>
      </c>
      <c r="N49" s="76">
        <v>1.6796828600000004</v>
      </c>
      <c r="O49" s="76">
        <v>5.2537185141194606E-3</v>
      </c>
      <c r="P49" s="76">
        <v>0.31278038487095466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1"/>
      <c r="B50" s="34" t="s">
        <v>18</v>
      </c>
      <c r="C50" s="35">
        <v>0.98968900000000004</v>
      </c>
      <c r="D50" s="36">
        <v>0.97725399999999996</v>
      </c>
      <c r="E50" s="37">
        <v>0.98569859999999998</v>
      </c>
      <c r="F50" s="38">
        <v>0.98421386666666677</v>
      </c>
      <c r="G50" s="39">
        <v>6.3490653684880136E-3</v>
      </c>
      <c r="H50" s="40">
        <v>0.64509001381894915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1"/>
      <c r="B51" s="34" t="s">
        <v>19</v>
      </c>
      <c r="C51" s="41">
        <v>8.9999999999999993E-3</v>
      </c>
      <c r="D51" s="42">
        <v>9.4999999999999998E-3</v>
      </c>
      <c r="E51" s="43">
        <v>8.9999999999999993E-3</v>
      </c>
      <c r="F51" s="44">
        <v>9.166666666666665E-3</v>
      </c>
      <c r="G51" s="45">
        <v>2.8867513459481317E-4</v>
      </c>
      <c r="H51" s="40">
        <v>3.1491832864888716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"/>
      <c r="B52" s="46" t="s">
        <v>20</v>
      </c>
      <c r="C52" s="47">
        <v>15</v>
      </c>
      <c r="D52" s="48">
        <v>15</v>
      </c>
      <c r="E52" s="49">
        <v>15</v>
      </c>
      <c r="F52" s="50">
        <v>15</v>
      </c>
      <c r="G52" s="51">
        <v>0</v>
      </c>
      <c r="H52" s="40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1"/>
      <c r="B53" s="52" t="s">
        <v>21</v>
      </c>
      <c r="C53" s="47">
        <v>1666.6666666666667</v>
      </c>
      <c r="D53" s="48">
        <v>1578.9473684210527</v>
      </c>
      <c r="E53" s="49">
        <v>1666.6666666666667</v>
      </c>
      <c r="F53" s="50">
        <v>1637.4269005847955</v>
      </c>
      <c r="G53" s="51">
        <v>50.644760455230326</v>
      </c>
      <c r="H53" s="40">
        <v>3.0929478706587092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1"/>
      <c r="B54" s="53" t="s">
        <v>22</v>
      </c>
      <c r="C54" s="54">
        <v>1.6666666666666667</v>
      </c>
      <c r="D54" s="55">
        <v>1.5789473684210527</v>
      </c>
      <c r="E54" s="56">
        <v>1.6666666666666667</v>
      </c>
      <c r="F54" s="57">
        <v>1.6374269005847955</v>
      </c>
      <c r="G54" s="51">
        <v>5.0644760455230364E-2</v>
      </c>
      <c r="H54" s="40">
        <v>3.092947870658711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32" t="s">
        <v>29</v>
      </c>
      <c r="B56" s="64"/>
      <c r="C56" s="58" t="s">
        <v>23</v>
      </c>
      <c r="D56" s="59" t="s">
        <v>24</v>
      </c>
      <c r="E56" s="60" t="s">
        <v>25</v>
      </c>
      <c r="F56" s="61" t="s">
        <v>26</v>
      </c>
      <c r="G56" s="62" t="s">
        <v>5</v>
      </c>
      <c r="H56" s="63" t="s">
        <v>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34" t="s">
        <v>18</v>
      </c>
      <c r="C57" s="35">
        <v>0.98899769999999998</v>
      </c>
      <c r="D57" s="36">
        <v>0.99289819999999995</v>
      </c>
      <c r="E57" s="37">
        <v>0.99134699999999998</v>
      </c>
      <c r="F57" s="38">
        <v>0.99108096666666656</v>
      </c>
      <c r="G57" s="39">
        <v>1.9638114378252524E-3</v>
      </c>
      <c r="H57" s="40">
        <v>0.19814843629075035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34" t="s">
        <v>19</v>
      </c>
      <c r="C58" s="41">
        <v>8.9999999999999993E-3</v>
      </c>
      <c r="D58" s="42">
        <v>8.9999999999999993E-3</v>
      </c>
      <c r="E58" s="43">
        <v>8.9999999999999993E-3</v>
      </c>
      <c r="F58" s="44">
        <v>8.9999999999999993E-3</v>
      </c>
      <c r="G58" s="45">
        <v>0</v>
      </c>
      <c r="H58" s="40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46" t="s">
        <v>20</v>
      </c>
      <c r="C59" s="47">
        <v>15</v>
      </c>
      <c r="D59" s="48">
        <v>15</v>
      </c>
      <c r="E59" s="49">
        <v>15</v>
      </c>
      <c r="F59" s="50">
        <v>15</v>
      </c>
      <c r="G59" s="51">
        <v>0</v>
      </c>
      <c r="H59" s="40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52" t="s">
        <v>21</v>
      </c>
      <c r="C60" s="47">
        <v>1666.6666666666667</v>
      </c>
      <c r="D60" s="48">
        <v>1666.6666666666667</v>
      </c>
      <c r="E60" s="49">
        <v>1666.6666666666667</v>
      </c>
      <c r="F60" s="50">
        <v>1666.6666666666667</v>
      </c>
      <c r="G60" s="51">
        <v>0</v>
      </c>
      <c r="H60" s="40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53" t="s">
        <v>22</v>
      </c>
      <c r="C61" s="54">
        <v>1.6666666666666667</v>
      </c>
      <c r="D61" s="55">
        <v>1.6666666666666667</v>
      </c>
      <c r="E61" s="56">
        <v>1.6666666666666667</v>
      </c>
      <c r="F61" s="57">
        <v>1.6666666666666667</v>
      </c>
      <c r="G61" s="51">
        <v>0</v>
      </c>
      <c r="H61" s="40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1" workbookViewId="0">
      <selection activeCell="B34" sqref="B34"/>
    </sheetView>
  </sheetViews>
  <sheetFormatPr defaultRowHeight="15" x14ac:dyDescent="0.25"/>
  <cols>
    <col min="2" max="2" width="38.710937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8.5703125" bestFit="1" customWidth="1"/>
    <col min="9" max="9" width="47.5703125" customWidth="1"/>
    <col min="10" max="10" width="38.7109375" bestFit="1" customWidth="1"/>
    <col min="11" max="11" width="11.42578125" bestFit="1" customWidth="1"/>
    <col min="12" max="12" width="11.85546875" bestFit="1" customWidth="1"/>
    <col min="13" max="13" width="11.42578125" bestFit="1" customWidth="1"/>
  </cols>
  <sheetData>
    <row r="1" spans="1:26" ht="27" thickBot="1" x14ac:dyDescent="0.45">
      <c r="A1" s="32" t="s">
        <v>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1"/>
      <c r="J1" s="31" t="s">
        <v>14</v>
      </c>
      <c r="K1" s="3" t="s">
        <v>1</v>
      </c>
      <c r="L1" s="4" t="s">
        <v>2</v>
      </c>
      <c r="M1" s="5" t="s">
        <v>3</v>
      </c>
      <c r="N1" s="6" t="s">
        <v>4</v>
      </c>
      <c r="O1" s="7" t="s">
        <v>5</v>
      </c>
      <c r="P1" s="8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1"/>
      <c r="B2" s="9" t="s">
        <v>7</v>
      </c>
      <c r="C2" s="10">
        <v>2.5651999999999999</v>
      </c>
      <c r="D2" s="11">
        <v>2.5501999999999998</v>
      </c>
      <c r="E2" s="12">
        <v>2.5287000000000002</v>
      </c>
      <c r="F2" s="13">
        <v>2.5480333333333332</v>
      </c>
      <c r="G2" s="14">
        <v>1.8346207600845696E-2</v>
      </c>
      <c r="H2" s="15">
        <v>0.72001442684602623</v>
      </c>
      <c r="I2" s="1"/>
      <c r="J2" s="9" t="s">
        <v>7</v>
      </c>
      <c r="K2" s="10">
        <v>2.5651999999999999</v>
      </c>
      <c r="L2" s="11">
        <v>2.5501999999999998</v>
      </c>
      <c r="M2" s="12">
        <v>2.5287000000000002</v>
      </c>
      <c r="N2" s="13">
        <v>2.5480333333333332</v>
      </c>
      <c r="O2" s="14">
        <v>1.8346207600845696E-2</v>
      </c>
      <c r="P2" s="15">
        <v>0.72001442684602623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1"/>
      <c r="B3" s="16" t="s">
        <v>8</v>
      </c>
      <c r="C3" s="17">
        <v>82.435960907509696</v>
      </c>
      <c r="D3" s="18">
        <v>78.932103197690665</v>
      </c>
      <c r="E3" s="19">
        <v>68.412245839760871</v>
      </c>
      <c r="F3" s="20">
        <v>76.593436648320406</v>
      </c>
      <c r="G3" s="21">
        <v>7.2985044356504218</v>
      </c>
      <c r="H3" s="22">
        <v>9.5288901438925944</v>
      </c>
      <c r="I3" s="1"/>
      <c r="J3" s="16" t="s">
        <v>8</v>
      </c>
      <c r="K3" s="17">
        <v>64.942949221366476</v>
      </c>
      <c r="L3" s="18">
        <v>61.976387817789487</v>
      </c>
      <c r="M3" s="19">
        <v>54.211902637455843</v>
      </c>
      <c r="N3" s="20">
        <v>60.377079892203938</v>
      </c>
      <c r="O3" s="21">
        <v>5.541405920625702</v>
      </c>
      <c r="P3" s="22">
        <v>9.1779959059285758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"/>
      <c r="B4" s="16" t="s">
        <v>9</v>
      </c>
      <c r="C4" s="10">
        <v>32.136270430184666</v>
      </c>
      <c r="D4" s="11">
        <v>30.951338403925444</v>
      </c>
      <c r="E4" s="12">
        <v>27.054314801977643</v>
      </c>
      <c r="F4" s="13">
        <v>30.047307878695918</v>
      </c>
      <c r="G4" s="14">
        <v>2.6588572065224452</v>
      </c>
      <c r="H4" s="15">
        <v>8.8489032603404141</v>
      </c>
      <c r="I4" s="1"/>
      <c r="J4" s="16" t="s">
        <v>9</v>
      </c>
      <c r="K4" s="10">
        <v>25.316914556902571</v>
      </c>
      <c r="L4" s="11">
        <v>24.302559727781937</v>
      </c>
      <c r="M4" s="12">
        <v>21.438645405724618</v>
      </c>
      <c r="N4" s="13">
        <v>23.686039896803042</v>
      </c>
      <c r="O4" s="14">
        <v>2.011296951903752</v>
      </c>
      <c r="P4" s="15">
        <v>8.4914868026344124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1"/>
      <c r="B5" s="16" t="s">
        <v>10</v>
      </c>
      <c r="C5" s="23">
        <v>50</v>
      </c>
      <c r="D5" s="24">
        <v>50</v>
      </c>
      <c r="E5" s="25">
        <v>50</v>
      </c>
      <c r="F5" s="6">
        <v>50</v>
      </c>
      <c r="G5" s="26">
        <v>0</v>
      </c>
      <c r="H5" s="26">
        <v>0</v>
      </c>
      <c r="I5" s="1"/>
      <c r="J5" s="16" t="s">
        <v>10</v>
      </c>
      <c r="K5" s="23">
        <v>50</v>
      </c>
      <c r="L5" s="24">
        <v>50</v>
      </c>
      <c r="M5" s="25">
        <v>50</v>
      </c>
      <c r="N5" s="6">
        <v>50</v>
      </c>
      <c r="O5" s="26">
        <v>0</v>
      </c>
      <c r="P5" s="26">
        <v>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27" t="s">
        <v>11</v>
      </c>
      <c r="C6" s="10">
        <v>2.5658000000000012</v>
      </c>
      <c r="D6" s="11">
        <v>2.5488000000000128</v>
      </c>
      <c r="E6" s="12">
        <v>2.5364000000000058</v>
      </c>
      <c r="F6" s="13">
        <v>2.5503333333333398</v>
      </c>
      <c r="G6" s="14">
        <v>1.4759855464510883E-2</v>
      </c>
      <c r="H6" s="14">
        <v>0.57874220877705573</v>
      </c>
      <c r="I6" s="1"/>
      <c r="J6" s="27" t="s">
        <v>11</v>
      </c>
      <c r="K6" s="10">
        <v>2.5658000000000012</v>
      </c>
      <c r="L6" s="11">
        <v>2.5488000000000128</v>
      </c>
      <c r="M6" s="12">
        <v>2.5364000000000058</v>
      </c>
      <c r="N6" s="13">
        <v>2.5503333333333398</v>
      </c>
      <c r="O6" s="14">
        <v>1.4759855464510883E-2</v>
      </c>
      <c r="P6" s="14">
        <v>0.57874220877705573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27" t="s">
        <v>12</v>
      </c>
      <c r="C7" s="28">
        <v>2.3384519448171659E-2</v>
      </c>
      <c r="D7" s="29">
        <v>-5.4927809164581731E-2</v>
      </c>
      <c r="E7" s="30">
        <v>0.30357987699123612</v>
      </c>
      <c r="F7" s="13">
        <v>9.0678862424942011E-2</v>
      </c>
      <c r="G7" s="14">
        <v>0.18848961962321958</v>
      </c>
      <c r="H7" s="14">
        <v>207.86500247424132</v>
      </c>
      <c r="I7" s="1"/>
      <c r="J7" s="27" t="s">
        <v>12</v>
      </c>
      <c r="K7" s="28">
        <v>2.3384519448171659E-2</v>
      </c>
      <c r="L7" s="29">
        <v>-5.4927809164581731E-2</v>
      </c>
      <c r="M7" s="30">
        <v>0.30357987699123612</v>
      </c>
      <c r="N7" s="13">
        <v>9.0678862424942011E-2</v>
      </c>
      <c r="O7" s="14">
        <v>0.18848961962321958</v>
      </c>
      <c r="P7" s="14">
        <v>207.86500247424132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thickBot="1" x14ac:dyDescent="0.45">
      <c r="A9" s="32" t="s">
        <v>15</v>
      </c>
      <c r="B9" s="2" t="s">
        <v>0</v>
      </c>
      <c r="C9" s="3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8" t="s">
        <v>6</v>
      </c>
      <c r="I9" s="1"/>
      <c r="J9" s="31" t="s">
        <v>14</v>
      </c>
      <c r="K9" s="3" t="s">
        <v>1</v>
      </c>
      <c r="L9" s="4" t="s">
        <v>2</v>
      </c>
      <c r="M9" s="5" t="s">
        <v>3</v>
      </c>
      <c r="N9" s="6" t="s">
        <v>4</v>
      </c>
      <c r="O9" s="7" t="s">
        <v>5</v>
      </c>
      <c r="P9" s="8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1"/>
      <c r="B10" s="9" t="s">
        <v>7</v>
      </c>
      <c r="C10" s="10">
        <v>3.0224000000000002</v>
      </c>
      <c r="D10" s="11">
        <v>2.9916</v>
      </c>
      <c r="E10" s="12">
        <v>2.9876999999999998</v>
      </c>
      <c r="F10" s="13">
        <v>3.0005666666666664</v>
      </c>
      <c r="G10" s="14">
        <v>1.9008506867540645E-2</v>
      </c>
      <c r="H10" s="15">
        <v>0.63349723499585564</v>
      </c>
      <c r="I10" s="1"/>
      <c r="J10" s="9" t="s">
        <v>7</v>
      </c>
      <c r="K10" s="10">
        <v>3.0224000000000002</v>
      </c>
      <c r="L10" s="11">
        <v>2.9916</v>
      </c>
      <c r="M10" s="12">
        <v>2.9876999999999998</v>
      </c>
      <c r="N10" s="13">
        <v>3.0005666666666664</v>
      </c>
      <c r="O10" s="14">
        <v>1.9008506867540645E-2</v>
      </c>
      <c r="P10" s="15">
        <v>0.63349723499585564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6" t="s">
        <v>8</v>
      </c>
      <c r="C11" s="17">
        <v>77.463228370470134</v>
      </c>
      <c r="D11" s="18">
        <v>71.403378217539412</v>
      </c>
      <c r="E11" s="19">
        <v>63.204033897203281</v>
      </c>
      <c r="F11" s="20">
        <v>70.69021349507095</v>
      </c>
      <c r="G11" s="21">
        <v>7.1562986031635889</v>
      </c>
      <c r="H11" s="22">
        <v>10.12346440807196</v>
      </c>
      <c r="I11" s="1"/>
      <c r="J11" s="16" t="s">
        <v>8</v>
      </c>
      <c r="K11" s="17">
        <v>61.287420350261222</v>
      </c>
      <c r="L11" s="18">
        <v>56.18781747759683</v>
      </c>
      <c r="M11" s="19">
        <v>50.036149964047837</v>
      </c>
      <c r="N11" s="20">
        <v>55.837129263968627</v>
      </c>
      <c r="O11" s="21">
        <v>5.6338271178040138</v>
      </c>
      <c r="P11" s="22">
        <v>10.089750658867574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6" t="s">
        <v>9</v>
      </c>
      <c r="C12" s="10">
        <v>25.629707639779689</v>
      </c>
      <c r="D12" s="11">
        <v>23.867956350293959</v>
      </c>
      <c r="E12" s="12">
        <v>21.15474575667011</v>
      </c>
      <c r="F12" s="13">
        <v>23.550803248914587</v>
      </c>
      <c r="G12" s="14">
        <v>2.2542760547694294</v>
      </c>
      <c r="H12" s="15">
        <v>9.5719709894537228</v>
      </c>
      <c r="I12" s="1"/>
      <c r="J12" s="16" t="s">
        <v>9</v>
      </c>
      <c r="K12" s="10">
        <v>20.277733043363295</v>
      </c>
      <c r="L12" s="11">
        <v>18.781861705307136</v>
      </c>
      <c r="M12" s="12">
        <v>16.747380916440019</v>
      </c>
      <c r="N12" s="13">
        <v>18.602325221703484</v>
      </c>
      <c r="O12" s="14">
        <v>1.7720105944171154</v>
      </c>
      <c r="P12" s="15">
        <v>9.525747847638403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6" t="s">
        <v>10</v>
      </c>
      <c r="C13" s="23">
        <v>50</v>
      </c>
      <c r="D13" s="24">
        <v>50</v>
      </c>
      <c r="E13" s="25">
        <v>50</v>
      </c>
      <c r="F13" s="6">
        <v>50</v>
      </c>
      <c r="G13" s="26">
        <v>0</v>
      </c>
      <c r="H13" s="26">
        <v>0</v>
      </c>
      <c r="I13" s="1"/>
      <c r="J13" s="16" t="s">
        <v>10</v>
      </c>
      <c r="K13" s="23">
        <v>50</v>
      </c>
      <c r="L13" s="24">
        <v>50</v>
      </c>
      <c r="M13" s="25">
        <v>50</v>
      </c>
      <c r="N13" s="6">
        <v>50</v>
      </c>
      <c r="O13" s="26">
        <v>0</v>
      </c>
      <c r="P13" s="2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27" t="s">
        <v>11</v>
      </c>
      <c r="C14" s="10">
        <v>3.0254000000000074</v>
      </c>
      <c r="D14" s="11">
        <v>2.9988000000000192</v>
      </c>
      <c r="E14" s="12">
        <v>2.9892000000000079</v>
      </c>
      <c r="F14" s="13">
        <v>3.0044666666666782</v>
      </c>
      <c r="G14" s="14">
        <v>1.8753488564351429E-2</v>
      </c>
      <c r="H14" s="14">
        <v>0.62418694047811119</v>
      </c>
      <c r="I14" s="1"/>
      <c r="J14" s="27" t="s">
        <v>11</v>
      </c>
      <c r="K14" s="10">
        <v>3.0254000000000074</v>
      </c>
      <c r="L14" s="11">
        <v>2.9988000000000192</v>
      </c>
      <c r="M14" s="12">
        <v>2.9892000000000079</v>
      </c>
      <c r="N14" s="13">
        <v>3.0044666666666782</v>
      </c>
      <c r="O14" s="14">
        <v>1.8753488564351429E-2</v>
      </c>
      <c r="P14" s="14">
        <v>0.62418694047811119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27" t="s">
        <v>12</v>
      </c>
      <c r="C15" s="28">
        <v>9.9160441594733584E-2</v>
      </c>
      <c r="D15" s="29">
        <v>0.24009603841599869</v>
      </c>
      <c r="E15" s="30">
        <v>5.0180650341502542E-2</v>
      </c>
      <c r="F15" s="13">
        <v>0.12981237678407828</v>
      </c>
      <c r="G15" s="14">
        <v>9.8598273336861539E-2</v>
      </c>
      <c r="H15" s="14">
        <v>75.954447318119506</v>
      </c>
      <c r="I15" s="1"/>
      <c r="J15" s="27" t="s">
        <v>12</v>
      </c>
      <c r="K15" s="28">
        <v>9.9160441594733584E-2</v>
      </c>
      <c r="L15" s="29">
        <v>0.24009603841599869</v>
      </c>
      <c r="M15" s="30">
        <v>5.0180650341502542E-2</v>
      </c>
      <c r="N15" s="13">
        <v>0.12981237678407828</v>
      </c>
      <c r="O15" s="14">
        <v>9.8598273336861539E-2</v>
      </c>
      <c r="P15" s="14">
        <v>75.954447318119506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thickBot="1" x14ac:dyDescent="0.45">
      <c r="A17" s="32" t="s">
        <v>16</v>
      </c>
      <c r="B17" s="2" t="s">
        <v>0</v>
      </c>
      <c r="C17" s="3" t="s">
        <v>1</v>
      </c>
      <c r="D17" s="4" t="s">
        <v>2</v>
      </c>
      <c r="E17" s="5" t="s">
        <v>3</v>
      </c>
      <c r="F17" s="6" t="s">
        <v>4</v>
      </c>
      <c r="G17" s="7" t="s">
        <v>5</v>
      </c>
      <c r="H17" s="8" t="s">
        <v>6</v>
      </c>
      <c r="I17" s="1"/>
      <c r="J17" s="31" t="s">
        <v>14</v>
      </c>
      <c r="K17" s="3" t="s">
        <v>1</v>
      </c>
      <c r="L17" s="4" t="s">
        <v>2</v>
      </c>
      <c r="M17" s="5" t="s">
        <v>3</v>
      </c>
      <c r="N17" s="6" t="s">
        <v>4</v>
      </c>
      <c r="O17" s="7" t="s">
        <v>5</v>
      </c>
      <c r="P17" s="8" t="s">
        <v>6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9" t="s">
        <v>7</v>
      </c>
      <c r="C18" s="10">
        <v>3.476</v>
      </c>
      <c r="D18" s="11">
        <v>3.4739</v>
      </c>
      <c r="E18" s="12">
        <v>3.4628000000000001</v>
      </c>
      <c r="F18" s="13">
        <v>3.4708999999999999</v>
      </c>
      <c r="G18" s="14">
        <v>7.092954250522066E-3</v>
      </c>
      <c r="H18" s="15">
        <v>0.20435490076124541</v>
      </c>
      <c r="I18" s="1"/>
      <c r="J18" s="9" t="s">
        <v>7</v>
      </c>
      <c r="K18" s="10">
        <v>3.476</v>
      </c>
      <c r="L18" s="11">
        <v>3.4739</v>
      </c>
      <c r="M18" s="12">
        <v>3.4628000000000001</v>
      </c>
      <c r="N18" s="13">
        <v>3.4708999999999999</v>
      </c>
      <c r="O18" s="14">
        <v>7.092954250522066E-3</v>
      </c>
      <c r="P18" s="15">
        <v>0.20435490076124541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"/>
      <c r="B19" s="16" t="s">
        <v>8</v>
      </c>
      <c r="C19" s="17">
        <v>75.905117113060442</v>
      </c>
      <c r="D19" s="18">
        <v>76.178264795794377</v>
      </c>
      <c r="E19" s="19">
        <v>76.272342471439174</v>
      </c>
      <c r="F19" s="20">
        <v>76.118574793431335</v>
      </c>
      <c r="G19" s="21">
        <v>0.19075059173085787</v>
      </c>
      <c r="H19" s="22">
        <v>0.25059664115954877</v>
      </c>
      <c r="I19" s="1"/>
      <c r="J19" s="16" t="s">
        <v>8</v>
      </c>
      <c r="K19" s="17">
        <v>60.22489873755876</v>
      </c>
      <c r="L19" s="18">
        <v>60.129590918491125</v>
      </c>
      <c r="M19" s="19">
        <v>60.62373048751887</v>
      </c>
      <c r="N19" s="20">
        <v>60.326073381189588</v>
      </c>
      <c r="O19" s="21">
        <v>0.26214635188211105</v>
      </c>
      <c r="P19" s="22">
        <v>0.4345490054120637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"/>
      <c r="B20" s="16" t="s">
        <v>9</v>
      </c>
      <c r="C20" s="10">
        <v>21.836915164862038</v>
      </c>
      <c r="D20" s="11">
        <v>21.928744291946913</v>
      </c>
      <c r="E20" s="12">
        <v>22.026204941503746</v>
      </c>
      <c r="F20" s="13">
        <v>21.930621466104231</v>
      </c>
      <c r="G20" s="14">
        <v>9.4658849149879251E-2</v>
      </c>
      <c r="H20" s="15">
        <v>0.43162866723217624</v>
      </c>
      <c r="I20" s="33"/>
      <c r="J20" s="16" t="s">
        <v>9</v>
      </c>
      <c r="K20" s="10">
        <v>17.325920235201025</v>
      </c>
      <c r="L20" s="11">
        <v>17.308958495780281</v>
      </c>
      <c r="M20" s="12">
        <v>17.507141760286146</v>
      </c>
      <c r="N20" s="13">
        <v>17.380673497089152</v>
      </c>
      <c r="O20" s="14">
        <v>0.1098525891733674</v>
      </c>
      <c r="P20" s="15">
        <v>0.63203873654128007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6" t="s">
        <v>10</v>
      </c>
      <c r="C21" s="23">
        <v>50</v>
      </c>
      <c r="D21" s="24">
        <v>50</v>
      </c>
      <c r="E21" s="25">
        <v>50</v>
      </c>
      <c r="F21" s="6">
        <v>50</v>
      </c>
      <c r="G21" s="26">
        <v>0</v>
      </c>
      <c r="H21" s="26">
        <v>0</v>
      </c>
      <c r="I21" s="1"/>
      <c r="J21" s="16" t="s">
        <v>10</v>
      </c>
      <c r="K21" s="23">
        <v>50</v>
      </c>
      <c r="L21" s="24">
        <v>50</v>
      </c>
      <c r="M21" s="25">
        <v>50</v>
      </c>
      <c r="N21" s="6">
        <v>50</v>
      </c>
      <c r="O21" s="26">
        <v>0</v>
      </c>
      <c r="P21" s="2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"/>
      <c r="B22" s="27" t="s">
        <v>11</v>
      </c>
      <c r="C22" s="10">
        <v>3.4705999999999935</v>
      </c>
      <c r="D22" s="11">
        <v>3.4781999999999997</v>
      </c>
      <c r="E22" s="12">
        <v>3.4698000000000166</v>
      </c>
      <c r="F22" s="13">
        <v>3.4728666666666701</v>
      </c>
      <c r="G22" s="14">
        <v>4.6360903068529283E-3</v>
      </c>
      <c r="H22" s="14">
        <v>0.13349462423510616</v>
      </c>
      <c r="I22" s="1"/>
      <c r="J22" s="27" t="s">
        <v>11</v>
      </c>
      <c r="K22" s="10">
        <v>3.4705999999999935</v>
      </c>
      <c r="L22" s="11">
        <v>3.4781999999999997</v>
      </c>
      <c r="M22" s="12">
        <v>3.4698000000000166</v>
      </c>
      <c r="N22" s="13">
        <v>3.4728666666666701</v>
      </c>
      <c r="O22" s="14">
        <v>4.6360903068529283E-3</v>
      </c>
      <c r="P22" s="14">
        <v>0.13349462423510616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"/>
      <c r="B23" s="27" t="s">
        <v>12</v>
      </c>
      <c r="C23" s="28">
        <v>-0.1555926929063105</v>
      </c>
      <c r="D23" s="29">
        <v>0.12362716347534786</v>
      </c>
      <c r="E23" s="30">
        <v>0.20174073433675233</v>
      </c>
      <c r="F23" s="13">
        <v>5.6591734968596562E-2</v>
      </c>
      <c r="G23" s="14">
        <v>0.18786193351137195</v>
      </c>
      <c r="H23" s="14">
        <v>331.96001786412592</v>
      </c>
      <c r="I23" s="1"/>
      <c r="J23" s="27" t="s">
        <v>12</v>
      </c>
      <c r="K23" s="28">
        <v>-0.1555926929063105</v>
      </c>
      <c r="L23" s="29">
        <v>0.12362716347534786</v>
      </c>
      <c r="M23" s="30">
        <v>0.20174073433675233</v>
      </c>
      <c r="N23" s="13">
        <v>5.6591734968596562E-2</v>
      </c>
      <c r="O23" s="14">
        <v>0.18786193351137195</v>
      </c>
      <c r="P23" s="14">
        <v>331.96001786412592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3">
        <f>AVERAGE(N3,N11,N19,N27)</f>
        <v>60.115669800627913</v>
      </c>
      <c r="U24" s="1">
        <f>STDEV(O3,O11,O19,O27)</f>
        <v>2.6795487501372173</v>
      </c>
      <c r="V24" s="1">
        <f>U24/T24*100</f>
        <v>4.4573216251667365</v>
      </c>
      <c r="W24" s="1"/>
      <c r="X24" s="1"/>
      <c r="Y24" s="1"/>
      <c r="Z24" s="1"/>
    </row>
    <row r="25" spans="1:26" ht="27" thickBot="1" x14ac:dyDescent="0.45">
      <c r="A25" s="32" t="s">
        <v>17</v>
      </c>
      <c r="B25" s="2" t="s">
        <v>0</v>
      </c>
      <c r="C25" s="3" t="s">
        <v>1</v>
      </c>
      <c r="D25" s="4" t="s">
        <v>2</v>
      </c>
      <c r="E25" s="5" t="s">
        <v>3</v>
      </c>
      <c r="F25" s="6" t="s">
        <v>4</v>
      </c>
      <c r="G25" s="7" t="s">
        <v>5</v>
      </c>
      <c r="H25" s="8" t="s">
        <v>6</v>
      </c>
      <c r="I25" s="1"/>
      <c r="J25" s="31" t="s">
        <v>14</v>
      </c>
      <c r="K25" s="3" t="s">
        <v>1</v>
      </c>
      <c r="L25" s="4" t="s">
        <v>2</v>
      </c>
      <c r="M25" s="5" t="s">
        <v>3</v>
      </c>
      <c r="N25" s="6" t="s">
        <v>4</v>
      </c>
      <c r="O25" s="7" t="s">
        <v>5</v>
      </c>
      <c r="P25" s="8" t="s">
        <v>6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9" t="s">
        <v>7</v>
      </c>
      <c r="C26" s="10">
        <v>3.95</v>
      </c>
      <c r="D26" s="11">
        <v>3.9487999999999999</v>
      </c>
      <c r="E26" s="12">
        <v>3.9472</v>
      </c>
      <c r="F26" s="13">
        <v>3.9486666666666665</v>
      </c>
      <c r="G26" s="14">
        <v>1.4047538337137546E-3</v>
      </c>
      <c r="H26" s="15">
        <v>3.5575396768033632E-2</v>
      </c>
      <c r="I26" s="1"/>
      <c r="J26" s="9" t="s">
        <v>7</v>
      </c>
      <c r="K26" s="10">
        <v>3.95</v>
      </c>
      <c r="L26" s="11">
        <v>3.9487999999999999</v>
      </c>
      <c r="M26" s="12">
        <v>3.9472</v>
      </c>
      <c r="N26" s="13">
        <v>3.9486666666666665</v>
      </c>
      <c r="O26" s="14">
        <v>1.4047538337137546E-3</v>
      </c>
      <c r="P26" s="15">
        <v>3.5575396768033632E-2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6" t="s">
        <v>8</v>
      </c>
      <c r="C27" s="17">
        <v>78.811728172530664</v>
      </c>
      <c r="D27" s="18">
        <v>82.999458845492285</v>
      </c>
      <c r="E27" s="19">
        <v>79.341676318266153</v>
      </c>
      <c r="F27" s="20">
        <v>80.384287778763039</v>
      </c>
      <c r="G27" s="21">
        <v>2.280252407187739</v>
      </c>
      <c r="H27" s="22">
        <v>2.8366891966046199</v>
      </c>
      <c r="I27" s="1"/>
      <c r="J27" s="16" t="s">
        <v>8</v>
      </c>
      <c r="K27" s="17">
        <v>62.543446066604446</v>
      </c>
      <c r="L27" s="18">
        <v>66.141200160281926</v>
      </c>
      <c r="M27" s="19">
        <v>63.082543768562182</v>
      </c>
      <c r="N27" s="20">
        <v>63.922396665149513</v>
      </c>
      <c r="O27" s="21">
        <v>1.9403539098764613</v>
      </c>
      <c r="P27" s="22">
        <v>3.0354836662974218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1"/>
      <c r="B28" s="16" t="s">
        <v>9</v>
      </c>
      <c r="C28" s="10">
        <v>19.952336246210294</v>
      </c>
      <c r="D28" s="11">
        <v>21.018906717355218</v>
      </c>
      <c r="E28" s="12">
        <v>20.100748965916637</v>
      </c>
      <c r="F28" s="13">
        <v>20.357330643160719</v>
      </c>
      <c r="G28" s="14">
        <v>0.57772723694024952</v>
      </c>
      <c r="H28" s="15">
        <v>2.837932178177514</v>
      </c>
      <c r="I28" s="1"/>
      <c r="J28" s="16" t="s">
        <v>9</v>
      </c>
      <c r="K28" s="10">
        <v>15.833783814330239</v>
      </c>
      <c r="L28" s="11">
        <v>16.74969615080073</v>
      </c>
      <c r="M28" s="12">
        <v>15.981592969335777</v>
      </c>
      <c r="N28" s="13">
        <v>16.188357644822251</v>
      </c>
      <c r="O28" s="14">
        <v>0.49171900034112775</v>
      </c>
      <c r="P28" s="15">
        <v>3.0374854023465505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6" t="s">
        <v>10</v>
      </c>
      <c r="C29" s="23">
        <v>50</v>
      </c>
      <c r="D29" s="24">
        <v>50</v>
      </c>
      <c r="E29" s="25">
        <v>50</v>
      </c>
      <c r="F29" s="6">
        <v>50</v>
      </c>
      <c r="G29" s="26">
        <v>0</v>
      </c>
      <c r="H29" s="26">
        <v>0</v>
      </c>
      <c r="I29" s="1"/>
      <c r="J29" s="16" t="s">
        <v>10</v>
      </c>
      <c r="K29" s="23">
        <v>50</v>
      </c>
      <c r="L29" s="24">
        <v>50</v>
      </c>
      <c r="M29" s="25">
        <v>50</v>
      </c>
      <c r="N29" s="6">
        <v>50</v>
      </c>
      <c r="O29" s="26">
        <v>0</v>
      </c>
      <c r="P29" s="26"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27" t="s">
        <v>11</v>
      </c>
      <c r="C30" s="10">
        <v>3.952799999999995</v>
      </c>
      <c r="D30" s="11">
        <v>3.9481999999999924</v>
      </c>
      <c r="E30" s="12">
        <v>3.9475999999999933</v>
      </c>
      <c r="F30" s="13">
        <v>3.9495333333333265</v>
      </c>
      <c r="G30" s="14">
        <v>2.8448784391147523E-3</v>
      </c>
      <c r="H30" s="14">
        <v>7.2030748926829091E-2</v>
      </c>
      <c r="I30" s="1"/>
      <c r="J30" s="27" t="s">
        <v>11</v>
      </c>
      <c r="K30" s="10">
        <v>3.952799999999995</v>
      </c>
      <c r="L30" s="11">
        <v>3.9481999999999924</v>
      </c>
      <c r="M30" s="12">
        <v>3.9475999999999933</v>
      </c>
      <c r="N30" s="13">
        <v>3.9495333333333265</v>
      </c>
      <c r="O30" s="14">
        <v>2.8448784391147523E-3</v>
      </c>
      <c r="P30" s="14">
        <v>7.2030748926829091E-2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"/>
      <c r="B31" s="27" t="s">
        <v>12</v>
      </c>
      <c r="C31" s="28">
        <v>7.0835863185465087E-2</v>
      </c>
      <c r="D31" s="29">
        <v>-1.519679854129663E-2</v>
      </c>
      <c r="E31" s="30">
        <v>1.0132738879150338E-2</v>
      </c>
      <c r="F31" s="13">
        <v>2.192393450777293E-2</v>
      </c>
      <c r="G31" s="14">
        <v>4.4211751172196161E-2</v>
      </c>
      <c r="H31" s="14">
        <v>201.65974842025406</v>
      </c>
      <c r="I31" s="1"/>
      <c r="J31" s="27" t="s">
        <v>12</v>
      </c>
      <c r="K31" s="28">
        <v>7.0835863185465087E-2</v>
      </c>
      <c r="L31" s="29">
        <v>-1.519679854129663E-2</v>
      </c>
      <c r="M31" s="30">
        <v>1.0132738879150338E-2</v>
      </c>
      <c r="N31" s="13">
        <v>2.192393450777293E-2</v>
      </c>
      <c r="O31" s="14">
        <v>4.4211751172196161E-2</v>
      </c>
      <c r="P31" s="14">
        <v>201.65974842025406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thickBot="1" x14ac:dyDescent="0.4">
      <c r="A33" s="1"/>
      <c r="B33" s="66" t="s">
        <v>32</v>
      </c>
      <c r="C33" s="1"/>
      <c r="D33" s="1"/>
      <c r="E33" s="1"/>
      <c r="F33" s="1"/>
      <c r="G33" s="1"/>
      <c r="H33" s="1"/>
      <c r="I33" s="1"/>
      <c r="J33" s="65" t="s">
        <v>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80" t="s">
        <v>36</v>
      </c>
      <c r="C34" s="1"/>
      <c r="D34" s="1"/>
      <c r="E34" s="1"/>
      <c r="F34" s="1"/>
      <c r="G34" s="1"/>
      <c r="H34" s="1"/>
      <c r="I34" s="1"/>
      <c r="J34" s="79" t="s">
        <v>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32" t="s">
        <v>30</v>
      </c>
      <c r="B35" s="64"/>
      <c r="C35" s="58" t="s">
        <v>23</v>
      </c>
      <c r="D35" s="59" t="s">
        <v>24</v>
      </c>
      <c r="E35" s="60" t="s">
        <v>25</v>
      </c>
      <c r="F35" s="61" t="s">
        <v>26</v>
      </c>
      <c r="G35" s="62" t="s">
        <v>5</v>
      </c>
      <c r="H35" s="63" t="s">
        <v>6</v>
      </c>
      <c r="I35" s="1"/>
      <c r="J35" s="32" t="s">
        <v>30</v>
      </c>
      <c r="K35" s="67" t="s">
        <v>23</v>
      </c>
      <c r="L35" s="68" t="s">
        <v>24</v>
      </c>
      <c r="M35" s="69" t="s">
        <v>25</v>
      </c>
      <c r="N35" s="70" t="s">
        <v>26</v>
      </c>
      <c r="O35" s="71" t="s">
        <v>5</v>
      </c>
      <c r="P35" s="72" t="s">
        <v>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34" t="s">
        <v>18</v>
      </c>
      <c r="C36" s="35">
        <v>0.99519170000000001</v>
      </c>
      <c r="D36" s="36">
        <v>0.99037750000000002</v>
      </c>
      <c r="E36" s="37">
        <v>0.990178</v>
      </c>
      <c r="F36" s="38">
        <v>0.99191573333333327</v>
      </c>
      <c r="G36" s="39">
        <v>2.8388233941781821E-3</v>
      </c>
      <c r="H36" s="40">
        <v>0.28619602439799141</v>
      </c>
      <c r="I36" s="1"/>
      <c r="J36" s="73" t="s">
        <v>33</v>
      </c>
      <c r="K36" s="10">
        <v>1723.5296200000005</v>
      </c>
      <c r="L36" s="10">
        <v>1731.617840000001</v>
      </c>
      <c r="M36" s="11">
        <v>1725.6967800000011</v>
      </c>
      <c r="N36" s="74">
        <v>1726.9480800000008</v>
      </c>
      <c r="O36" s="74">
        <v>4.1867815156276951</v>
      </c>
      <c r="P36" s="74">
        <v>0.24243818121200802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1"/>
      <c r="B37" s="34" t="s">
        <v>19</v>
      </c>
      <c r="C37" s="41">
        <v>8.9999999999999993E-3</v>
      </c>
      <c r="D37" s="42">
        <v>8.9999999999999993E-3</v>
      </c>
      <c r="E37" s="43">
        <v>8.9999999999999993E-3</v>
      </c>
      <c r="F37" s="44">
        <v>8.9999999999999993E-3</v>
      </c>
      <c r="G37" s="45">
        <v>0</v>
      </c>
      <c r="H37" s="40">
        <v>0</v>
      </c>
      <c r="I37" s="1"/>
      <c r="J37" s="75" t="s">
        <v>34</v>
      </c>
      <c r="K37" s="28">
        <v>1.7235296200000005</v>
      </c>
      <c r="L37" s="28">
        <v>1.7316178400000011</v>
      </c>
      <c r="M37" s="29">
        <v>1.7256967800000012</v>
      </c>
      <c r="N37" s="76">
        <v>1.7269480800000008</v>
      </c>
      <c r="O37" s="76">
        <v>4.1867815156276939E-3</v>
      </c>
      <c r="P37" s="76">
        <v>0.24243818121200794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1"/>
      <c r="B38" s="46" t="s">
        <v>20</v>
      </c>
      <c r="C38" s="47">
        <v>15</v>
      </c>
      <c r="D38" s="48">
        <v>15</v>
      </c>
      <c r="E38" s="49">
        <v>15</v>
      </c>
      <c r="F38" s="50">
        <v>15</v>
      </c>
      <c r="G38" s="51">
        <v>0</v>
      </c>
      <c r="H38" s="40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52" t="s">
        <v>21</v>
      </c>
      <c r="C39" s="47">
        <v>1666.6666666666667</v>
      </c>
      <c r="D39" s="48">
        <v>1666.6666666666667</v>
      </c>
      <c r="E39" s="49">
        <v>1666.6666666666667</v>
      </c>
      <c r="F39" s="50">
        <v>1666.6666666666667</v>
      </c>
      <c r="G39" s="51">
        <v>0</v>
      </c>
      <c r="H39" s="40">
        <v>0</v>
      </c>
      <c r="I39" s="1"/>
      <c r="J39" s="32" t="s">
        <v>27</v>
      </c>
      <c r="K39" s="67" t="s">
        <v>23</v>
      </c>
      <c r="L39" s="68" t="s">
        <v>24</v>
      </c>
      <c r="M39" s="69" t="s">
        <v>25</v>
      </c>
      <c r="N39" s="70" t="s">
        <v>26</v>
      </c>
      <c r="O39" s="71" t="s">
        <v>5</v>
      </c>
      <c r="P39" s="72" t="s">
        <v>6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53" t="s">
        <v>22</v>
      </c>
      <c r="C40" s="54">
        <v>1.6666666666666667</v>
      </c>
      <c r="D40" s="55">
        <v>1.6666666666666667</v>
      </c>
      <c r="E40" s="56">
        <v>1.6666666666666667</v>
      </c>
      <c r="F40" s="57">
        <v>1.6666666666666667</v>
      </c>
      <c r="G40" s="51">
        <v>0</v>
      </c>
      <c r="H40" s="40">
        <v>0</v>
      </c>
      <c r="I40" s="1"/>
      <c r="J40" s="73" t="s">
        <v>33</v>
      </c>
      <c r="K40" s="10">
        <v>1751.2256400000008</v>
      </c>
      <c r="L40" s="10">
        <v>1727.4511800000007</v>
      </c>
      <c r="M40" s="11">
        <v>1718.0987600000005</v>
      </c>
      <c r="N40" s="74">
        <v>1732.2585266666674</v>
      </c>
      <c r="O40" s="74">
        <v>17.078655717407546</v>
      </c>
      <c r="P40" s="74">
        <v>0.98591840966552979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75" t="s">
        <v>34</v>
      </c>
      <c r="K41" s="28">
        <v>1.7512256400000008</v>
      </c>
      <c r="L41" s="28">
        <v>1.7274511800000008</v>
      </c>
      <c r="M41" s="29">
        <v>1.7180987600000006</v>
      </c>
      <c r="N41" s="76">
        <v>1.7322585266666675</v>
      </c>
      <c r="O41" s="76">
        <v>1.7078655717407513E-2</v>
      </c>
      <c r="P41" s="76">
        <v>0.98591840966552791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32" t="s">
        <v>27</v>
      </c>
      <c r="B42" s="64"/>
      <c r="C42" s="58" t="s">
        <v>23</v>
      </c>
      <c r="D42" s="59" t="s">
        <v>24</v>
      </c>
      <c r="E42" s="60" t="s">
        <v>25</v>
      </c>
      <c r="F42" s="61" t="s">
        <v>26</v>
      </c>
      <c r="G42" s="62" t="s">
        <v>5</v>
      </c>
      <c r="H42" s="63" t="s">
        <v>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1"/>
      <c r="B43" s="34" t="s">
        <v>18</v>
      </c>
      <c r="C43" s="35">
        <v>0.99525859999999999</v>
      </c>
      <c r="D43" s="36">
        <v>0.99030580000000001</v>
      </c>
      <c r="E43" s="37">
        <v>0.9894077</v>
      </c>
      <c r="F43" s="38">
        <v>0.99165736666666671</v>
      </c>
      <c r="G43" s="39">
        <v>3.1509216180878393E-3</v>
      </c>
      <c r="H43" s="40">
        <v>0.31774297494297565</v>
      </c>
      <c r="I43" s="1"/>
      <c r="J43" s="32" t="s">
        <v>28</v>
      </c>
      <c r="K43" s="67" t="s">
        <v>23</v>
      </c>
      <c r="L43" s="68" t="s">
        <v>24</v>
      </c>
      <c r="M43" s="69" t="s">
        <v>25</v>
      </c>
      <c r="N43" s="70" t="s">
        <v>26</v>
      </c>
      <c r="O43" s="71" t="s">
        <v>5</v>
      </c>
      <c r="P43" s="72" t="s">
        <v>6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34" t="s">
        <v>19</v>
      </c>
      <c r="C44" s="41">
        <v>8.9999999999999993E-3</v>
      </c>
      <c r="D44" s="42">
        <v>8.9999999999999993E-3</v>
      </c>
      <c r="E44" s="43">
        <v>8.9999999999999993E-3</v>
      </c>
      <c r="F44" s="44">
        <v>8.9999999999999993E-3</v>
      </c>
      <c r="G44" s="45">
        <v>0</v>
      </c>
      <c r="H44" s="40">
        <v>0</v>
      </c>
      <c r="I44" s="1"/>
      <c r="J44" s="73" t="s">
        <v>33</v>
      </c>
      <c r="K44" s="10">
        <v>1735.2943000000007</v>
      </c>
      <c r="L44" s="10">
        <v>1745.3433000000007</v>
      </c>
      <c r="M44" s="11">
        <v>1739.2158600000007</v>
      </c>
      <c r="N44" s="74">
        <v>1739.9511533333341</v>
      </c>
      <c r="O44" s="74">
        <v>5.0646907570485702</v>
      </c>
      <c r="P44" s="74">
        <v>0.29108235293535817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46" t="s">
        <v>20</v>
      </c>
      <c r="C45" s="47">
        <v>15</v>
      </c>
      <c r="D45" s="48">
        <v>15</v>
      </c>
      <c r="E45" s="49">
        <v>15</v>
      </c>
      <c r="F45" s="50">
        <v>15</v>
      </c>
      <c r="G45" s="51">
        <v>0</v>
      </c>
      <c r="H45" s="40">
        <v>0</v>
      </c>
      <c r="I45" s="1"/>
      <c r="J45" s="75" t="s">
        <v>34</v>
      </c>
      <c r="K45" s="28">
        <v>1.7352943000000007</v>
      </c>
      <c r="L45" s="28">
        <v>1.7453433000000007</v>
      </c>
      <c r="M45" s="29">
        <v>1.7392158600000007</v>
      </c>
      <c r="N45" s="76">
        <v>1.7399511533333341</v>
      </c>
      <c r="O45" s="76">
        <v>5.064690757048569E-3</v>
      </c>
      <c r="P45" s="76">
        <v>0.29108235293535806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52" t="s">
        <v>21</v>
      </c>
      <c r="C46" s="47">
        <v>1666.6666666666667</v>
      </c>
      <c r="D46" s="48">
        <v>1666.6666666666667</v>
      </c>
      <c r="E46" s="49">
        <v>1666.6666666666667</v>
      </c>
      <c r="F46" s="50">
        <v>1666.6666666666667</v>
      </c>
      <c r="G46" s="51">
        <v>0</v>
      </c>
      <c r="H46" s="40">
        <v>0</v>
      </c>
      <c r="I46" s="1"/>
      <c r="J46" s="1"/>
      <c r="K46" s="1"/>
      <c r="L46" s="1"/>
      <c r="M46" s="1"/>
      <c r="N46" s="1"/>
      <c r="O46" s="77"/>
      <c r="P46" s="7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53" t="s">
        <v>22</v>
      </c>
      <c r="C47" s="54">
        <v>1.6666666666666667</v>
      </c>
      <c r="D47" s="55">
        <v>1.6666666666666667</v>
      </c>
      <c r="E47" s="56">
        <v>1.6666666666666667</v>
      </c>
      <c r="F47" s="57">
        <v>1.6666666666666667</v>
      </c>
      <c r="G47" s="51">
        <v>0</v>
      </c>
      <c r="H47" s="40">
        <v>0</v>
      </c>
      <c r="I47" s="1"/>
      <c r="J47" s="32" t="s">
        <v>29</v>
      </c>
      <c r="K47" s="67" t="s">
        <v>23</v>
      </c>
      <c r="L47" s="68" t="s">
        <v>24</v>
      </c>
      <c r="M47" s="69" t="s">
        <v>25</v>
      </c>
      <c r="N47" s="70" t="s">
        <v>26</v>
      </c>
      <c r="O47" s="78" t="s">
        <v>5</v>
      </c>
      <c r="P47" s="74" t="s">
        <v>6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73" t="s">
        <v>33</v>
      </c>
      <c r="K48" s="10">
        <v>1737.2550800000006</v>
      </c>
      <c r="L48" s="10">
        <v>1750.9805400000002</v>
      </c>
      <c r="M48" s="11">
        <v>1737.5001800000005</v>
      </c>
      <c r="N48" s="74">
        <v>1741.9119333333338</v>
      </c>
      <c r="O48" s="74">
        <v>7.8545998407640614</v>
      </c>
      <c r="P48" s="74">
        <v>0.45091830938510474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32" t="s">
        <v>28</v>
      </c>
      <c r="B49" s="64"/>
      <c r="C49" s="58" t="s">
        <v>23</v>
      </c>
      <c r="D49" s="59" t="s">
        <v>24</v>
      </c>
      <c r="E49" s="60" t="s">
        <v>25</v>
      </c>
      <c r="F49" s="61" t="s">
        <v>26</v>
      </c>
      <c r="G49" s="62" t="s">
        <v>5</v>
      </c>
      <c r="H49" s="63" t="s">
        <v>6</v>
      </c>
      <c r="I49" s="1"/>
      <c r="J49" s="75" t="s">
        <v>34</v>
      </c>
      <c r="K49" s="28">
        <v>1.7372550800000006</v>
      </c>
      <c r="L49" s="28">
        <v>1.7509805400000003</v>
      </c>
      <c r="M49" s="29">
        <v>1.7375001800000005</v>
      </c>
      <c r="N49" s="76">
        <v>1.7419119333333339</v>
      </c>
      <c r="O49" s="76">
        <v>7.854599840764042E-3</v>
      </c>
      <c r="P49" s="76">
        <v>0.45091830938510363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1"/>
      <c r="B50" s="34" t="s">
        <v>18</v>
      </c>
      <c r="C50" s="35">
        <v>0.99414809999999998</v>
      </c>
      <c r="D50" s="36">
        <v>0.99173359999999999</v>
      </c>
      <c r="E50" s="37">
        <v>0.99000460000000001</v>
      </c>
      <c r="F50" s="38">
        <v>0.99196209999999996</v>
      </c>
      <c r="G50" s="39">
        <v>2.0811792930932049E-3</v>
      </c>
      <c r="H50" s="40">
        <v>0.20980431541620442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1"/>
      <c r="B51" s="34" t="s">
        <v>19</v>
      </c>
      <c r="C51" s="41">
        <v>8.9999999999999993E-3</v>
      </c>
      <c r="D51" s="42">
        <v>8.5000000000000006E-3</v>
      </c>
      <c r="E51" s="43">
        <v>8.5000000000000006E-3</v>
      </c>
      <c r="F51" s="44">
        <v>8.666666666666668E-3</v>
      </c>
      <c r="G51" s="45">
        <v>2.8867513459481214E-4</v>
      </c>
      <c r="H51" s="40">
        <v>3.3308669376324471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"/>
      <c r="B52" s="46" t="s">
        <v>20</v>
      </c>
      <c r="C52" s="47">
        <v>15</v>
      </c>
      <c r="D52" s="48">
        <v>15</v>
      </c>
      <c r="E52" s="49">
        <v>15</v>
      </c>
      <c r="F52" s="50">
        <v>15</v>
      </c>
      <c r="G52" s="51">
        <v>0</v>
      </c>
      <c r="H52" s="40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1"/>
      <c r="B53" s="52" t="s">
        <v>21</v>
      </c>
      <c r="C53" s="47">
        <v>1666.6666666666667</v>
      </c>
      <c r="D53" s="48">
        <v>1764.705882352941</v>
      </c>
      <c r="E53" s="49">
        <v>1764.705882352941</v>
      </c>
      <c r="F53" s="50">
        <v>1732.0261437908496</v>
      </c>
      <c r="G53" s="51">
        <v>56.602967567610214</v>
      </c>
      <c r="H53" s="40">
        <v>3.2680203916393826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1"/>
      <c r="B54" s="53" t="s">
        <v>22</v>
      </c>
      <c r="C54" s="54">
        <v>1.6666666666666667</v>
      </c>
      <c r="D54" s="55">
        <v>1.7647058823529409</v>
      </c>
      <c r="E54" s="56">
        <v>1.7647058823529409</v>
      </c>
      <c r="F54" s="57">
        <v>1.7320261437908495</v>
      </c>
      <c r="G54" s="51">
        <v>5.6602967567610171E-2</v>
      </c>
      <c r="H54" s="40">
        <v>3.26802039163938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32" t="s">
        <v>29</v>
      </c>
      <c r="B56" s="64"/>
      <c r="C56" s="58" t="s">
        <v>23</v>
      </c>
      <c r="D56" s="59" t="s">
        <v>24</v>
      </c>
      <c r="E56" s="60" t="s">
        <v>25</v>
      </c>
      <c r="F56" s="61" t="s">
        <v>26</v>
      </c>
      <c r="G56" s="62" t="s">
        <v>5</v>
      </c>
      <c r="H56" s="63" t="s">
        <v>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34" t="s">
        <v>18</v>
      </c>
      <c r="C57" s="35">
        <v>0.99121550000000003</v>
      </c>
      <c r="D57" s="36">
        <v>0.99364739999999996</v>
      </c>
      <c r="E57" s="37">
        <v>0.99181109999999995</v>
      </c>
      <c r="F57" s="38">
        <v>0.99222466666666664</v>
      </c>
      <c r="G57" s="39">
        <v>1.267601058430163E-3</v>
      </c>
      <c r="H57" s="40">
        <v>0.12775343135628855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34" t="s">
        <v>19</v>
      </c>
      <c r="C58" s="41">
        <v>8.9999999999999993E-3</v>
      </c>
      <c r="D58" s="42">
        <v>8.5000000000000006E-3</v>
      </c>
      <c r="E58" s="43">
        <v>8.9999999999999993E-3</v>
      </c>
      <c r="F58" s="44">
        <v>8.8333333333333337E-3</v>
      </c>
      <c r="G58" s="45">
        <v>2.8867513459481214E-4</v>
      </c>
      <c r="H58" s="40">
        <v>3.2680203916393826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46" t="s">
        <v>20</v>
      </c>
      <c r="C59" s="47">
        <v>15</v>
      </c>
      <c r="D59" s="48">
        <v>15</v>
      </c>
      <c r="E59" s="49">
        <v>15</v>
      </c>
      <c r="F59" s="50">
        <v>15</v>
      </c>
      <c r="G59" s="51">
        <v>0</v>
      </c>
      <c r="H59" s="40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52" t="s">
        <v>21</v>
      </c>
      <c r="C60" s="47">
        <v>1666.6666666666667</v>
      </c>
      <c r="D60" s="48">
        <v>1764.705882352941</v>
      </c>
      <c r="E60" s="49">
        <v>1666.6666666666667</v>
      </c>
      <c r="F60" s="50">
        <v>1699.3464052287582</v>
      </c>
      <c r="G60" s="51">
        <v>56.602967567610214</v>
      </c>
      <c r="H60" s="40">
        <v>3.3308669376324471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53" t="s">
        <v>22</v>
      </c>
      <c r="C61" s="54">
        <v>1.6666666666666667</v>
      </c>
      <c r="D61" s="55">
        <v>1.7647058823529409</v>
      </c>
      <c r="E61" s="56">
        <v>1.6666666666666667</v>
      </c>
      <c r="F61" s="57">
        <v>1.6993464052287581</v>
      </c>
      <c r="G61" s="51">
        <v>5.6602967567610171E-2</v>
      </c>
      <c r="H61" s="40">
        <v>3.3308669376324449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1" workbookViewId="0">
      <selection activeCell="J60" sqref="J60"/>
    </sheetView>
  </sheetViews>
  <sheetFormatPr defaultRowHeight="15" x14ac:dyDescent="0.25"/>
  <cols>
    <col min="2" max="2" width="38.710937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8.5703125" bestFit="1" customWidth="1"/>
    <col min="9" max="9" width="47.5703125" customWidth="1"/>
    <col min="10" max="10" width="38.7109375" bestFit="1" customWidth="1"/>
    <col min="11" max="11" width="11.42578125" bestFit="1" customWidth="1"/>
    <col min="12" max="12" width="11.85546875" bestFit="1" customWidth="1"/>
    <col min="13" max="13" width="11.42578125" bestFit="1" customWidth="1"/>
  </cols>
  <sheetData>
    <row r="1" spans="1:26" ht="27" thickBot="1" x14ac:dyDescent="0.45">
      <c r="A1" s="32" t="s">
        <v>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1"/>
      <c r="J1" s="31" t="s">
        <v>14</v>
      </c>
      <c r="K1" s="3" t="s">
        <v>1</v>
      </c>
      <c r="L1" s="4" t="s">
        <v>2</v>
      </c>
      <c r="M1" s="5" t="s">
        <v>3</v>
      </c>
      <c r="N1" s="6" t="s">
        <v>4</v>
      </c>
      <c r="O1" s="7" t="s">
        <v>5</v>
      </c>
      <c r="P1" s="8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1"/>
      <c r="B2" s="9" t="s">
        <v>7</v>
      </c>
      <c r="C2" s="10">
        <v>2.9355000000000002</v>
      </c>
      <c r="D2" s="11">
        <v>3.0272999999999999</v>
      </c>
      <c r="E2" s="12">
        <v>3.0244</v>
      </c>
      <c r="F2" s="13">
        <v>2.9957333333333334</v>
      </c>
      <c r="G2" s="14">
        <v>5.2183745872956606E-2</v>
      </c>
      <c r="H2" s="15">
        <v>1.74193561530699</v>
      </c>
      <c r="I2" s="1"/>
      <c r="J2" s="9" t="s">
        <v>7</v>
      </c>
      <c r="K2" s="10">
        <v>2.9355000000000002</v>
      </c>
      <c r="L2" s="11">
        <v>3.0272999999999999</v>
      </c>
      <c r="M2" s="12">
        <v>3.0244</v>
      </c>
      <c r="N2" s="13">
        <v>2.9957333333333334</v>
      </c>
      <c r="O2" s="14">
        <v>5.2183745872956606E-2</v>
      </c>
      <c r="P2" s="15">
        <v>1.74193561530699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1"/>
      <c r="B3" s="16" t="s">
        <v>8</v>
      </c>
      <c r="C3" s="17">
        <v>477.97386292957498</v>
      </c>
      <c r="D3" s="18">
        <v>556.31705009433176</v>
      </c>
      <c r="E3" s="19">
        <v>410.95615506122255</v>
      </c>
      <c r="F3" s="20">
        <v>481.7490226950431</v>
      </c>
      <c r="G3" s="21">
        <v>72.753943705120307</v>
      </c>
      <c r="H3" s="22">
        <v>15.102042822653535</v>
      </c>
      <c r="I3" s="1"/>
      <c r="J3" s="16" t="s">
        <v>8</v>
      </c>
      <c r="K3" s="17">
        <v>377.22379464369823</v>
      </c>
      <c r="L3" s="18">
        <v>441.0968861115075</v>
      </c>
      <c r="M3" s="19">
        <v>324.14279856784776</v>
      </c>
      <c r="N3" s="20">
        <v>380.82115977435114</v>
      </c>
      <c r="O3" s="21">
        <v>58.559972892795507</v>
      </c>
      <c r="P3" s="22">
        <v>15.377289677783185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"/>
      <c r="B4" s="16" t="s">
        <v>9</v>
      </c>
      <c r="C4" s="10">
        <v>162.825366353117</v>
      </c>
      <c r="D4" s="11">
        <v>183.766739369845</v>
      </c>
      <c r="E4" s="12">
        <v>135.88022585015955</v>
      </c>
      <c r="F4" s="13">
        <v>160.82411052437385</v>
      </c>
      <c r="G4" s="14">
        <v>24.005901627241904</v>
      </c>
      <c r="H4" s="15">
        <v>14.926805159356791</v>
      </c>
      <c r="I4" s="1"/>
      <c r="J4" s="16" t="s">
        <v>9</v>
      </c>
      <c r="K4" s="10">
        <v>128.50410309783621</v>
      </c>
      <c r="L4" s="11">
        <v>145.70636742691755</v>
      </c>
      <c r="M4" s="12">
        <v>107.17590218484584</v>
      </c>
      <c r="N4" s="13">
        <v>127.12879090319986</v>
      </c>
      <c r="O4" s="14">
        <v>19.302015456090651</v>
      </c>
      <c r="P4" s="15">
        <v>15.183040221618921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1"/>
      <c r="B5" s="16" t="s">
        <v>10</v>
      </c>
      <c r="C5" s="23">
        <v>50</v>
      </c>
      <c r="D5" s="24">
        <v>50</v>
      </c>
      <c r="E5" s="25">
        <v>50</v>
      </c>
      <c r="F5" s="6">
        <v>50</v>
      </c>
      <c r="G5" s="26">
        <v>0</v>
      </c>
      <c r="H5" s="26">
        <v>0</v>
      </c>
      <c r="I5" s="1"/>
      <c r="J5" s="16" t="s">
        <v>10</v>
      </c>
      <c r="K5" s="23">
        <v>50</v>
      </c>
      <c r="L5" s="24">
        <v>50</v>
      </c>
      <c r="M5" s="25">
        <v>50</v>
      </c>
      <c r="N5" s="6">
        <v>50</v>
      </c>
      <c r="O5" s="26">
        <v>0</v>
      </c>
      <c r="P5" s="26">
        <v>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27" t="s">
        <v>11</v>
      </c>
      <c r="C6" s="10">
        <v>2.9196000000000022</v>
      </c>
      <c r="D6" s="11">
        <v>3.0230000000000112</v>
      </c>
      <c r="E6" s="12">
        <v>3.0198000000000027</v>
      </c>
      <c r="F6" s="13">
        <v>2.987466666666672</v>
      </c>
      <c r="G6" s="14">
        <v>5.8796031612122185E-2</v>
      </c>
      <c r="H6" s="14">
        <v>1.9680899629158064</v>
      </c>
      <c r="I6" s="1"/>
      <c r="J6" s="27" t="s">
        <v>11</v>
      </c>
      <c r="K6" s="10">
        <v>2.9196000000000022</v>
      </c>
      <c r="L6" s="11">
        <v>3.0230000000000112</v>
      </c>
      <c r="M6" s="12">
        <v>3.0198000000000027</v>
      </c>
      <c r="N6" s="13">
        <v>2.987466666666672</v>
      </c>
      <c r="O6" s="14">
        <v>5.8796031612122185E-2</v>
      </c>
      <c r="P6" s="14">
        <v>1.9680899629158064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27" t="s">
        <v>12</v>
      </c>
      <c r="C7" s="28">
        <v>-0.5445951500204842</v>
      </c>
      <c r="D7" s="29">
        <v>-0.14224280516006615</v>
      </c>
      <c r="E7" s="30">
        <v>-0.15232796873957</v>
      </c>
      <c r="F7" s="13">
        <v>-0.27972197464004012</v>
      </c>
      <c r="G7" s="14">
        <v>0.22944231716968855</v>
      </c>
      <c r="H7" s="14">
        <v>-82.02513137015643</v>
      </c>
      <c r="I7" s="1"/>
      <c r="J7" s="27" t="s">
        <v>12</v>
      </c>
      <c r="K7" s="28">
        <v>-0.5445951500204842</v>
      </c>
      <c r="L7" s="29">
        <v>-0.14224280516006615</v>
      </c>
      <c r="M7" s="30">
        <v>-0.15232796873957</v>
      </c>
      <c r="N7" s="13">
        <v>-0.27972197464004012</v>
      </c>
      <c r="O7" s="14">
        <v>0.22944231716968855</v>
      </c>
      <c r="P7" s="14">
        <v>-82.02513137015643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thickBot="1" x14ac:dyDescent="0.45">
      <c r="A9" s="32" t="s">
        <v>15</v>
      </c>
      <c r="B9" s="2" t="s">
        <v>0</v>
      </c>
      <c r="C9" s="3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8" t="s">
        <v>6</v>
      </c>
      <c r="I9" s="1"/>
      <c r="J9" s="31" t="s">
        <v>14</v>
      </c>
      <c r="K9" s="3" t="s">
        <v>1</v>
      </c>
      <c r="L9" s="4" t="s">
        <v>2</v>
      </c>
      <c r="M9" s="5" t="s">
        <v>3</v>
      </c>
      <c r="N9" s="6" t="s">
        <v>4</v>
      </c>
      <c r="O9" s="7" t="s">
        <v>5</v>
      </c>
      <c r="P9" s="8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1"/>
      <c r="B10" s="9" t="s">
        <v>7</v>
      </c>
      <c r="C10" s="10">
        <v>3.5914000000000001</v>
      </c>
      <c r="D10" s="11">
        <v>3.6339000000000001</v>
      </c>
      <c r="E10" s="12">
        <v>3.6440000000000001</v>
      </c>
      <c r="F10" s="13">
        <v>3.6231000000000004</v>
      </c>
      <c r="G10" s="14">
        <v>2.7913616748819911E-2</v>
      </c>
      <c r="H10" s="15">
        <v>0.77043462087217873</v>
      </c>
      <c r="I10" s="1"/>
      <c r="J10" s="9" t="s">
        <v>7</v>
      </c>
      <c r="K10" s="10">
        <v>3.5914000000000001</v>
      </c>
      <c r="L10" s="11">
        <v>3.6339000000000001</v>
      </c>
      <c r="M10" s="12">
        <v>3.6440000000000001</v>
      </c>
      <c r="N10" s="13">
        <v>3.6231000000000004</v>
      </c>
      <c r="O10" s="14">
        <v>2.7913616748819911E-2</v>
      </c>
      <c r="P10" s="15">
        <v>0.77043462087217873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6" t="s">
        <v>8</v>
      </c>
      <c r="C11" s="17">
        <v>611.53876006436769</v>
      </c>
      <c r="D11" s="18">
        <v>655.2144538880375</v>
      </c>
      <c r="E11" s="19">
        <v>707.91196893805829</v>
      </c>
      <c r="F11" s="20">
        <v>658.22172763015442</v>
      </c>
      <c r="G11" s="21">
        <v>48.256933374107177</v>
      </c>
      <c r="H11" s="22">
        <v>7.331409971507667</v>
      </c>
      <c r="I11" s="1"/>
      <c r="J11" s="16" t="s">
        <v>8</v>
      </c>
      <c r="K11" s="17">
        <v>484.85260471414398</v>
      </c>
      <c r="L11" s="18">
        <v>519.78308149392592</v>
      </c>
      <c r="M11" s="19">
        <v>559.47847749926598</v>
      </c>
      <c r="N11" s="20">
        <v>521.37138790244535</v>
      </c>
      <c r="O11" s="21">
        <v>37.338281430333815</v>
      </c>
      <c r="P11" s="22">
        <v>7.1615516878575312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6" t="s">
        <v>9</v>
      </c>
      <c r="C12" s="10">
        <v>170.27865458160264</v>
      </c>
      <c r="D12" s="11">
        <v>180.30613222379193</v>
      </c>
      <c r="E12" s="12">
        <v>194.26782901703027</v>
      </c>
      <c r="F12" s="13">
        <v>181.61753860747493</v>
      </c>
      <c r="G12" s="14">
        <v>12.04823483132351</v>
      </c>
      <c r="H12" s="15">
        <v>6.6338498603722593</v>
      </c>
      <c r="I12" s="1"/>
      <c r="J12" s="16" t="s">
        <v>9</v>
      </c>
      <c r="K12" s="10">
        <v>135.00378813669988</v>
      </c>
      <c r="L12" s="11">
        <v>143.03725515119456</v>
      </c>
      <c r="M12" s="12">
        <v>153.53415957718605</v>
      </c>
      <c r="N12" s="13">
        <v>143.85840095502684</v>
      </c>
      <c r="O12" s="14">
        <v>9.2924365348362663</v>
      </c>
      <c r="P12" s="15">
        <v>6.4594326595784128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6" t="s">
        <v>10</v>
      </c>
      <c r="C13" s="23">
        <v>50</v>
      </c>
      <c r="D13" s="24">
        <v>50</v>
      </c>
      <c r="E13" s="25">
        <v>50</v>
      </c>
      <c r="F13" s="6">
        <v>50</v>
      </c>
      <c r="G13" s="26">
        <v>0</v>
      </c>
      <c r="H13" s="26">
        <v>0</v>
      </c>
      <c r="I13" s="1"/>
      <c r="J13" s="16" t="s">
        <v>10</v>
      </c>
      <c r="K13" s="23">
        <v>50</v>
      </c>
      <c r="L13" s="24">
        <v>50</v>
      </c>
      <c r="M13" s="25">
        <v>50</v>
      </c>
      <c r="N13" s="6">
        <v>50</v>
      </c>
      <c r="O13" s="26">
        <v>0</v>
      </c>
      <c r="P13" s="2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27" t="s">
        <v>11</v>
      </c>
      <c r="C14" s="10">
        <v>3.5772000000000284</v>
      </c>
      <c r="D14" s="11">
        <v>3.6244000000000023</v>
      </c>
      <c r="E14" s="12">
        <v>3.6236000000000081</v>
      </c>
      <c r="F14" s="13">
        <v>3.6084000000000134</v>
      </c>
      <c r="G14" s="14">
        <v>2.7022953206473858E-2</v>
      </c>
      <c r="H14" s="14">
        <v>0.74889017865186114</v>
      </c>
      <c r="I14" s="1"/>
      <c r="J14" s="27" t="s">
        <v>11</v>
      </c>
      <c r="K14" s="10">
        <v>3.5772000000000284</v>
      </c>
      <c r="L14" s="11">
        <v>3.6244000000000023</v>
      </c>
      <c r="M14" s="12">
        <v>3.6236000000000081</v>
      </c>
      <c r="N14" s="13">
        <v>3.6084000000000134</v>
      </c>
      <c r="O14" s="14">
        <v>2.7022953206473858E-2</v>
      </c>
      <c r="P14" s="14">
        <v>0.74889017865186114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27" t="s">
        <v>12</v>
      </c>
      <c r="C15" s="28">
        <v>-0.39695851503891788</v>
      </c>
      <c r="D15" s="29">
        <v>-0.26211234963022889</v>
      </c>
      <c r="E15" s="30">
        <v>-0.56297604592097628</v>
      </c>
      <c r="F15" s="13">
        <v>-0.40734897019670768</v>
      </c>
      <c r="G15" s="14">
        <v>0.15070073691001765</v>
      </c>
      <c r="H15" s="14">
        <v>-36.995487391865673</v>
      </c>
      <c r="I15" s="1"/>
      <c r="J15" s="27" t="s">
        <v>12</v>
      </c>
      <c r="K15" s="28">
        <v>-0.39695851503891788</v>
      </c>
      <c r="L15" s="29">
        <v>-0.26211234963022889</v>
      </c>
      <c r="M15" s="30">
        <v>-0.56297604592097628</v>
      </c>
      <c r="N15" s="13">
        <v>-0.40734897019670768</v>
      </c>
      <c r="O15" s="14">
        <v>0.15070073691001765</v>
      </c>
      <c r="P15" s="14">
        <v>-36.995487391865673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thickBot="1" x14ac:dyDescent="0.45">
      <c r="A17" s="32" t="s">
        <v>16</v>
      </c>
      <c r="B17" s="2" t="s">
        <v>0</v>
      </c>
      <c r="C17" s="3" t="s">
        <v>1</v>
      </c>
      <c r="D17" s="4" t="s">
        <v>2</v>
      </c>
      <c r="E17" s="5" t="s">
        <v>3</v>
      </c>
      <c r="F17" s="6" t="s">
        <v>4</v>
      </c>
      <c r="G17" s="7" t="s">
        <v>5</v>
      </c>
      <c r="H17" s="8" t="s">
        <v>6</v>
      </c>
      <c r="I17" s="1"/>
      <c r="J17" s="31" t="s">
        <v>14</v>
      </c>
      <c r="K17" s="3" t="s">
        <v>1</v>
      </c>
      <c r="L17" s="4" t="s">
        <v>2</v>
      </c>
      <c r="M17" s="5" t="s">
        <v>3</v>
      </c>
      <c r="N17" s="6" t="s">
        <v>4</v>
      </c>
      <c r="O17" s="7" t="s">
        <v>5</v>
      </c>
      <c r="P17" s="8" t="s">
        <v>6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9" t="s">
        <v>7</v>
      </c>
      <c r="C18" s="10">
        <v>4.1383999999999999</v>
      </c>
      <c r="D18" s="11">
        <v>4.0354000000000001</v>
      </c>
      <c r="E18" s="12">
        <v>4.1139999999999999</v>
      </c>
      <c r="F18" s="13">
        <v>4.0959333333333339</v>
      </c>
      <c r="G18" s="14">
        <v>5.3824282004810056E-2</v>
      </c>
      <c r="H18" s="15">
        <v>1.3140907730792342</v>
      </c>
      <c r="I18" s="1"/>
      <c r="J18" s="9" t="s">
        <v>7</v>
      </c>
      <c r="K18" s="10">
        <v>4.1383999999999999</v>
      </c>
      <c r="L18" s="11">
        <v>4.0354000000000001</v>
      </c>
      <c r="M18" s="12">
        <v>4.1139999999999999</v>
      </c>
      <c r="N18" s="13">
        <v>4.0959333333333339</v>
      </c>
      <c r="O18" s="14">
        <v>5.3824282004810056E-2</v>
      </c>
      <c r="P18" s="15">
        <v>1.3140907730792342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"/>
      <c r="B19" s="16" t="s">
        <v>8</v>
      </c>
      <c r="C19" s="17">
        <v>754.9698953936811</v>
      </c>
      <c r="D19" s="18">
        <v>793.21236540960342</v>
      </c>
      <c r="E19" s="19">
        <v>619.06268823976075</v>
      </c>
      <c r="F19" s="20">
        <v>722.41498301434842</v>
      </c>
      <c r="G19" s="21">
        <v>91.525374921983214</v>
      </c>
      <c r="H19" s="22">
        <v>12.669362772638584</v>
      </c>
      <c r="I19" s="1"/>
      <c r="J19" s="16" t="s">
        <v>8</v>
      </c>
      <c r="K19" s="17">
        <v>597.45564137992176</v>
      </c>
      <c r="L19" s="18">
        <v>628.08701097256164</v>
      </c>
      <c r="M19" s="19">
        <v>491.26806894748273</v>
      </c>
      <c r="N19" s="20">
        <v>572.2702404333221</v>
      </c>
      <c r="O19" s="21">
        <v>71.802395780685501</v>
      </c>
      <c r="P19" s="22">
        <v>12.546938615280229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"/>
      <c r="B20" s="16" t="s">
        <v>9</v>
      </c>
      <c r="C20" s="10">
        <v>182.43038261011046</v>
      </c>
      <c r="D20" s="11">
        <v>196.5635043390007</v>
      </c>
      <c r="E20" s="12">
        <v>150.47707541073427</v>
      </c>
      <c r="F20" s="13">
        <v>176.49032078661514</v>
      </c>
      <c r="G20" s="14">
        <v>23.610442259522458</v>
      </c>
      <c r="H20" s="15">
        <v>13.377754742747939</v>
      </c>
      <c r="I20" s="1"/>
      <c r="J20" s="16" t="s">
        <v>9</v>
      </c>
      <c r="K20" s="10">
        <v>144.36875154163971</v>
      </c>
      <c r="L20" s="11">
        <v>155.64430068210379</v>
      </c>
      <c r="M20" s="12">
        <v>119.4137260445996</v>
      </c>
      <c r="N20" s="13">
        <v>139.80892608944771</v>
      </c>
      <c r="O20" s="14">
        <v>18.540702272481028</v>
      </c>
      <c r="P20" s="15">
        <v>13.261458185165488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6" t="s">
        <v>10</v>
      </c>
      <c r="C21" s="23">
        <v>50</v>
      </c>
      <c r="D21" s="24">
        <v>50</v>
      </c>
      <c r="E21" s="25">
        <v>50</v>
      </c>
      <c r="F21" s="6">
        <v>50</v>
      </c>
      <c r="G21" s="26">
        <v>0</v>
      </c>
      <c r="H21" s="26">
        <v>0</v>
      </c>
      <c r="I21" s="1"/>
      <c r="J21" s="16" t="s">
        <v>10</v>
      </c>
      <c r="K21" s="23">
        <v>50</v>
      </c>
      <c r="L21" s="24">
        <v>50</v>
      </c>
      <c r="M21" s="25">
        <v>50</v>
      </c>
      <c r="N21" s="6">
        <v>50</v>
      </c>
      <c r="O21" s="26">
        <v>0</v>
      </c>
      <c r="P21" s="2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"/>
      <c r="B22" s="27" t="s">
        <v>11</v>
      </c>
      <c r="C22" s="10">
        <v>4.1048000000000231</v>
      </c>
      <c r="D22" s="11">
        <v>4.0072000000000134</v>
      </c>
      <c r="E22" s="12">
        <v>4.091599999999997</v>
      </c>
      <c r="F22" s="13">
        <v>4.0678666666666778</v>
      </c>
      <c r="G22" s="14">
        <v>5.2951801983816389E-2</v>
      </c>
      <c r="H22" s="14">
        <v>1.3017093804405973</v>
      </c>
      <c r="I22" s="1"/>
      <c r="J22" s="27" t="s">
        <v>11</v>
      </c>
      <c r="K22" s="10">
        <v>4.1048000000000231</v>
      </c>
      <c r="L22" s="11">
        <v>4.0072000000000134</v>
      </c>
      <c r="M22" s="12">
        <v>4.091599999999997</v>
      </c>
      <c r="N22" s="13">
        <v>4.0678666666666778</v>
      </c>
      <c r="O22" s="14">
        <v>5.2951801983816389E-2</v>
      </c>
      <c r="P22" s="14">
        <v>1.3017093804405973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"/>
      <c r="B23" s="27" t="s">
        <v>12</v>
      </c>
      <c r="C23" s="28">
        <v>-0.81855388813039553</v>
      </c>
      <c r="D23" s="29">
        <v>-0.70373328009549141</v>
      </c>
      <c r="E23" s="30">
        <v>-0.54746309512179891</v>
      </c>
      <c r="F23" s="13">
        <v>-0.68991675444922862</v>
      </c>
      <c r="G23" s="14">
        <v>0.13607250566961673</v>
      </c>
      <c r="H23" s="14">
        <v>-19.723032495166109</v>
      </c>
      <c r="I23" s="1"/>
      <c r="J23" s="27" t="s">
        <v>12</v>
      </c>
      <c r="K23" s="28">
        <v>-0.81855388813039553</v>
      </c>
      <c r="L23" s="29">
        <v>-0.70373328009549141</v>
      </c>
      <c r="M23" s="30">
        <v>-0.54746309512179891</v>
      </c>
      <c r="N23" s="13">
        <v>-0.68991675444922862</v>
      </c>
      <c r="O23" s="14">
        <v>0.13607250566961673</v>
      </c>
      <c r="P23" s="14">
        <v>-19.723032495166109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thickBot="1" x14ac:dyDescent="0.45">
      <c r="A25" s="32" t="s">
        <v>17</v>
      </c>
      <c r="B25" s="2" t="s">
        <v>0</v>
      </c>
      <c r="C25" s="3" t="s">
        <v>1</v>
      </c>
      <c r="D25" s="4" t="s">
        <v>2</v>
      </c>
      <c r="E25" s="5" t="s">
        <v>3</v>
      </c>
      <c r="F25" s="6" t="s">
        <v>4</v>
      </c>
      <c r="G25" s="7" t="s">
        <v>5</v>
      </c>
      <c r="H25" s="8" t="s">
        <v>6</v>
      </c>
      <c r="I25" s="1"/>
      <c r="J25" s="31" t="s">
        <v>14</v>
      </c>
      <c r="K25" s="3" t="s">
        <v>1</v>
      </c>
      <c r="L25" s="4" t="s">
        <v>2</v>
      </c>
      <c r="M25" s="5" t="s">
        <v>3</v>
      </c>
      <c r="N25" s="6" t="s">
        <v>4</v>
      </c>
      <c r="O25" s="7" t="s">
        <v>5</v>
      </c>
      <c r="P25" s="8" t="s">
        <v>6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9" t="s">
        <v>7</v>
      </c>
      <c r="C26" s="10">
        <v>4.7675999999999998</v>
      </c>
      <c r="D26" s="11">
        <v>4.7859999999999996</v>
      </c>
      <c r="E26" s="12">
        <v>4.8127000000000004</v>
      </c>
      <c r="F26" s="13">
        <v>4.7887666666666666</v>
      </c>
      <c r="G26" s="14">
        <v>2.2676933949133161E-2</v>
      </c>
      <c r="H26" s="15">
        <v>0.47354434925763406</v>
      </c>
      <c r="I26" s="1"/>
      <c r="J26" s="9" t="s">
        <v>7</v>
      </c>
      <c r="K26" s="10">
        <v>4.7675999999999998</v>
      </c>
      <c r="L26" s="11">
        <v>4.7859999999999996</v>
      </c>
      <c r="M26" s="12">
        <v>4.8127000000000004</v>
      </c>
      <c r="N26" s="13">
        <v>4.7887666666666666</v>
      </c>
      <c r="O26" s="14">
        <v>2.2676933949133161E-2</v>
      </c>
      <c r="P26" s="15">
        <v>0.47354434925763406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6" t="s">
        <v>8</v>
      </c>
      <c r="C27" s="17">
        <v>811.00349865389478</v>
      </c>
      <c r="D27" s="18">
        <v>817.07402164223004</v>
      </c>
      <c r="E27" s="19">
        <v>916.74795178751515</v>
      </c>
      <c r="F27" s="20">
        <v>848.27515736121347</v>
      </c>
      <c r="G27" s="21">
        <v>59.376809401886185</v>
      </c>
      <c r="H27" s="22">
        <v>6.9997109884242761</v>
      </c>
      <c r="I27" s="1"/>
      <c r="J27" s="16" t="s">
        <v>8</v>
      </c>
      <c r="K27" s="17">
        <v>646.46842217854783</v>
      </c>
      <c r="L27" s="18">
        <v>647.95264048203092</v>
      </c>
      <c r="M27" s="19">
        <v>725.21804939080357</v>
      </c>
      <c r="N27" s="20">
        <v>673.2130373504607</v>
      </c>
      <c r="O27" s="21">
        <v>45.043775196804368</v>
      </c>
      <c r="P27" s="22">
        <v>6.6908649562226934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1"/>
      <c r="B28" s="16" t="s">
        <v>9</v>
      </c>
      <c r="C28" s="10">
        <v>170.10728640278018</v>
      </c>
      <c r="D28" s="11">
        <v>170.72169277940455</v>
      </c>
      <c r="E28" s="12">
        <v>190.48516462433042</v>
      </c>
      <c r="F28" s="13">
        <v>177.10471460217173</v>
      </c>
      <c r="G28" s="14">
        <v>11.591881033530511</v>
      </c>
      <c r="H28" s="15">
        <v>6.545213129740346</v>
      </c>
      <c r="I28" s="1"/>
      <c r="J28" s="16" t="s">
        <v>9</v>
      </c>
      <c r="K28" s="10">
        <v>135.59619560754842</v>
      </c>
      <c r="L28" s="11">
        <v>135.38500636899937</v>
      </c>
      <c r="M28" s="12">
        <v>150.68839723872327</v>
      </c>
      <c r="N28" s="13">
        <v>140.55653307175703</v>
      </c>
      <c r="O28" s="14">
        <v>8.7750871133573778</v>
      </c>
      <c r="P28" s="15">
        <v>6.2431015631820639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6" t="s">
        <v>10</v>
      </c>
      <c r="C29" s="23">
        <v>50</v>
      </c>
      <c r="D29" s="24">
        <v>50</v>
      </c>
      <c r="E29" s="25">
        <v>50</v>
      </c>
      <c r="F29" s="6">
        <v>50</v>
      </c>
      <c r="G29" s="26">
        <v>0</v>
      </c>
      <c r="H29" s="26">
        <v>0</v>
      </c>
      <c r="I29" s="1"/>
      <c r="J29" s="16" t="s">
        <v>10</v>
      </c>
      <c r="K29" s="23">
        <v>50</v>
      </c>
      <c r="L29" s="24">
        <v>50</v>
      </c>
      <c r="M29" s="25">
        <v>50</v>
      </c>
      <c r="N29" s="6">
        <v>50</v>
      </c>
      <c r="O29" s="26">
        <v>0</v>
      </c>
      <c r="P29" s="26"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27" t="s">
        <v>11</v>
      </c>
      <c r="C30" s="10">
        <v>4.7320000000000215</v>
      </c>
      <c r="D30" s="11">
        <v>4.7480000000000215</v>
      </c>
      <c r="E30" s="12">
        <v>4.7912000000000257</v>
      </c>
      <c r="F30" s="13">
        <v>4.757066666666689</v>
      </c>
      <c r="G30" s="14">
        <v>3.0623738069240902E-2</v>
      </c>
      <c r="H30" s="14">
        <v>0.6437525520469356</v>
      </c>
      <c r="I30" s="1"/>
      <c r="J30" s="27" t="s">
        <v>11</v>
      </c>
      <c r="K30" s="10">
        <v>4.7320000000000215</v>
      </c>
      <c r="L30" s="11">
        <v>4.7480000000000215</v>
      </c>
      <c r="M30" s="12">
        <v>4.7912000000000257</v>
      </c>
      <c r="N30" s="13">
        <v>4.757066666666689</v>
      </c>
      <c r="O30" s="14">
        <v>3.0623738069240902E-2</v>
      </c>
      <c r="P30" s="14">
        <v>0.6437525520469356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"/>
      <c r="B31" s="27" t="s">
        <v>12</v>
      </c>
      <c r="C31" s="28">
        <v>-0.75232459847798339</v>
      </c>
      <c r="D31" s="29">
        <v>-0.80033698399279274</v>
      </c>
      <c r="E31" s="30">
        <v>-0.44873935548453403</v>
      </c>
      <c r="F31" s="13">
        <v>-0.66713364598510339</v>
      </c>
      <c r="G31" s="14">
        <v>0.19065242427816365</v>
      </c>
      <c r="H31" s="14">
        <v>-28.577845747330326</v>
      </c>
      <c r="I31" s="1"/>
      <c r="J31" s="27" t="s">
        <v>12</v>
      </c>
      <c r="K31" s="28">
        <v>-0.75232459847798339</v>
      </c>
      <c r="L31" s="29">
        <v>-0.80033698399279274</v>
      </c>
      <c r="M31" s="30">
        <v>-0.44873935548453403</v>
      </c>
      <c r="N31" s="13">
        <v>-0.66713364598510339</v>
      </c>
      <c r="O31" s="14">
        <v>0.19065242427816365</v>
      </c>
      <c r="P31" s="14">
        <v>-28.577845747330326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thickBot="1" x14ac:dyDescent="0.4">
      <c r="A33" s="1"/>
      <c r="B33" s="66" t="s">
        <v>32</v>
      </c>
      <c r="C33" s="1"/>
      <c r="D33" s="1"/>
      <c r="E33" s="1"/>
      <c r="F33" s="1"/>
      <c r="G33" s="1"/>
      <c r="H33" s="1"/>
      <c r="I33" s="1"/>
      <c r="J33" s="65" t="s">
        <v>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80" t="s">
        <v>36</v>
      </c>
      <c r="C34" s="1"/>
      <c r="D34" s="1"/>
      <c r="E34" s="1"/>
      <c r="F34" s="1"/>
      <c r="G34" s="1"/>
      <c r="H34" s="1"/>
      <c r="I34" s="1"/>
      <c r="J34" s="79" t="s">
        <v>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32" t="s">
        <v>30</v>
      </c>
      <c r="B35" s="64"/>
      <c r="C35" s="58" t="s">
        <v>23</v>
      </c>
      <c r="D35" s="59" t="s">
        <v>24</v>
      </c>
      <c r="E35" s="60" t="s">
        <v>25</v>
      </c>
      <c r="F35" s="61" t="s">
        <v>26</v>
      </c>
      <c r="G35" s="62" t="s">
        <v>5</v>
      </c>
      <c r="H35" s="63" t="s">
        <v>6</v>
      </c>
      <c r="I35" s="1"/>
      <c r="J35" s="32" t="s">
        <v>30</v>
      </c>
      <c r="K35" s="67" t="s">
        <v>23</v>
      </c>
      <c r="L35" s="68" t="s">
        <v>24</v>
      </c>
      <c r="M35" s="69" t="s">
        <v>25</v>
      </c>
      <c r="N35" s="70" t="s">
        <v>26</v>
      </c>
      <c r="O35" s="71" t="s">
        <v>5</v>
      </c>
      <c r="P35" s="72" t="s">
        <v>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34" t="s">
        <v>18</v>
      </c>
      <c r="C36" s="35">
        <v>0.99795769999999995</v>
      </c>
      <c r="D36" s="36">
        <v>0.9980213</v>
      </c>
      <c r="E36" s="37">
        <v>0.9975349</v>
      </c>
      <c r="F36" s="38">
        <v>0.99783796666666669</v>
      </c>
      <c r="G36" s="39">
        <v>2.6438285370524014E-4</v>
      </c>
      <c r="H36" s="40">
        <v>2.6495569675347771E-2</v>
      </c>
      <c r="I36" s="1"/>
      <c r="J36" s="73" t="s">
        <v>33</v>
      </c>
      <c r="K36" s="10">
        <v>1775.7354000000005</v>
      </c>
      <c r="L36" s="10">
        <v>1787.7101800000007</v>
      </c>
      <c r="M36" s="11">
        <v>1766.9118800000006</v>
      </c>
      <c r="N36" s="74">
        <v>1776.7858200000007</v>
      </c>
      <c r="O36" s="74">
        <v>10.438862838202338</v>
      </c>
      <c r="P36" s="74">
        <v>0.58751385342563878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1"/>
      <c r="B37" s="34" t="s">
        <v>19</v>
      </c>
      <c r="C37" s="41">
        <v>8.5000000000000006E-3</v>
      </c>
      <c r="D37" s="42">
        <v>8.5000000000000006E-3</v>
      </c>
      <c r="E37" s="43">
        <v>8.5000000000000006E-3</v>
      </c>
      <c r="F37" s="44">
        <v>8.5000000000000006E-3</v>
      </c>
      <c r="G37" s="45">
        <v>0</v>
      </c>
      <c r="H37" s="40">
        <v>0</v>
      </c>
      <c r="I37" s="1"/>
      <c r="J37" s="75" t="s">
        <v>34</v>
      </c>
      <c r="K37" s="28">
        <v>1.7757354000000005</v>
      </c>
      <c r="L37" s="28">
        <v>1.7877101800000008</v>
      </c>
      <c r="M37" s="29">
        <v>1.7669118800000005</v>
      </c>
      <c r="N37" s="76">
        <v>1.7767858200000006</v>
      </c>
      <c r="O37" s="76">
        <v>1.0438862838202397E-2</v>
      </c>
      <c r="P37" s="76">
        <v>0.58751385342564211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1"/>
      <c r="B38" s="46" t="s">
        <v>20</v>
      </c>
      <c r="C38" s="47">
        <v>15</v>
      </c>
      <c r="D38" s="48">
        <v>15</v>
      </c>
      <c r="E38" s="49">
        <v>15</v>
      </c>
      <c r="F38" s="50">
        <v>15</v>
      </c>
      <c r="G38" s="51">
        <v>0</v>
      </c>
      <c r="H38" s="40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52" t="s">
        <v>21</v>
      </c>
      <c r="C39" s="47">
        <v>1764.705882352941</v>
      </c>
      <c r="D39" s="48">
        <v>1764.705882352941</v>
      </c>
      <c r="E39" s="49">
        <v>1764.705882352941</v>
      </c>
      <c r="F39" s="50">
        <v>1764.7058823529412</v>
      </c>
      <c r="G39" s="51">
        <v>2.7847474288855413E-13</v>
      </c>
      <c r="H39" s="40">
        <v>1.57802354303514E-14</v>
      </c>
      <c r="I39" s="1"/>
      <c r="J39" s="32" t="s">
        <v>27</v>
      </c>
      <c r="K39" s="67" t="s">
        <v>23</v>
      </c>
      <c r="L39" s="68" t="s">
        <v>24</v>
      </c>
      <c r="M39" s="69" t="s">
        <v>25</v>
      </c>
      <c r="N39" s="70" t="s">
        <v>26</v>
      </c>
      <c r="O39" s="71" t="s">
        <v>5</v>
      </c>
      <c r="P39" s="72" t="s">
        <v>6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53" t="s">
        <v>22</v>
      </c>
      <c r="C40" s="54">
        <v>1.7647058823529409</v>
      </c>
      <c r="D40" s="55">
        <v>1.7647058823529409</v>
      </c>
      <c r="E40" s="56">
        <v>1.7647058823529409</v>
      </c>
      <c r="F40" s="57">
        <v>1.7647058823529409</v>
      </c>
      <c r="G40" s="51">
        <v>0</v>
      </c>
      <c r="H40" s="40">
        <v>0</v>
      </c>
      <c r="I40" s="1"/>
      <c r="J40" s="73" t="s">
        <v>33</v>
      </c>
      <c r="K40" s="10">
        <v>1764.7060000000004</v>
      </c>
      <c r="L40" s="10">
        <v>1775.7354000000007</v>
      </c>
      <c r="M40" s="11">
        <v>1780.3922600000005</v>
      </c>
      <c r="N40" s="74">
        <v>1773.6112200000007</v>
      </c>
      <c r="O40" s="74">
        <v>8.0559787550118287</v>
      </c>
      <c r="P40" s="74">
        <v>0.45421333966368488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75" t="s">
        <v>34</v>
      </c>
      <c r="K41" s="28">
        <v>1.7647060000000003</v>
      </c>
      <c r="L41" s="28">
        <v>1.7757354000000007</v>
      </c>
      <c r="M41" s="29">
        <v>1.7803922600000006</v>
      </c>
      <c r="N41" s="76">
        <v>1.7736112200000005</v>
      </c>
      <c r="O41" s="76">
        <v>8.055978755011883E-3</v>
      </c>
      <c r="P41" s="76">
        <v>0.45421333966368799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32" t="s">
        <v>27</v>
      </c>
      <c r="B42" s="64"/>
      <c r="C42" s="58" t="s">
        <v>23</v>
      </c>
      <c r="D42" s="59" t="s">
        <v>24</v>
      </c>
      <c r="E42" s="60" t="s">
        <v>25</v>
      </c>
      <c r="F42" s="61" t="s">
        <v>26</v>
      </c>
      <c r="G42" s="62" t="s">
        <v>5</v>
      </c>
      <c r="H42" s="63" t="s">
        <v>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1"/>
      <c r="B43" s="34" t="s">
        <v>18</v>
      </c>
      <c r="C43" s="35">
        <v>0.9980021</v>
      </c>
      <c r="D43" s="36">
        <v>0.99702000000000002</v>
      </c>
      <c r="E43" s="37">
        <v>0.99577230000000005</v>
      </c>
      <c r="F43" s="38">
        <v>0.99693146666666665</v>
      </c>
      <c r="G43" s="39">
        <v>1.1175332761637459E-3</v>
      </c>
      <c r="H43" s="40">
        <v>0.11209730192390482</v>
      </c>
      <c r="I43" s="1"/>
      <c r="J43" s="32" t="s">
        <v>28</v>
      </c>
      <c r="K43" s="67" t="s">
        <v>23</v>
      </c>
      <c r="L43" s="68" t="s">
        <v>24</v>
      </c>
      <c r="M43" s="69" t="s">
        <v>25</v>
      </c>
      <c r="N43" s="70" t="s">
        <v>26</v>
      </c>
      <c r="O43" s="71" t="s">
        <v>5</v>
      </c>
      <c r="P43" s="72" t="s">
        <v>6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34" t="s">
        <v>19</v>
      </c>
      <c r="C44" s="41">
        <v>8.5000000000000006E-3</v>
      </c>
      <c r="D44" s="42">
        <v>8.5000000000000006E-3</v>
      </c>
      <c r="E44" s="43">
        <v>8.5000000000000006E-3</v>
      </c>
      <c r="F44" s="44">
        <v>8.5000000000000006E-3</v>
      </c>
      <c r="G44" s="45">
        <v>0</v>
      </c>
      <c r="H44" s="40">
        <v>0</v>
      </c>
      <c r="I44" s="1"/>
      <c r="J44" s="73" t="s">
        <v>33</v>
      </c>
      <c r="K44" s="10">
        <v>1758.8236600000005</v>
      </c>
      <c r="L44" s="10">
        <v>1767.6471800000008</v>
      </c>
      <c r="M44" s="11">
        <v>1771.5687400000006</v>
      </c>
      <c r="N44" s="74">
        <v>1766.0131933333341</v>
      </c>
      <c r="O44" s="74">
        <v>6.5277638109642675</v>
      </c>
      <c r="P44" s="74">
        <v>0.36963278845290909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46" t="s">
        <v>20</v>
      </c>
      <c r="C45" s="47">
        <v>15</v>
      </c>
      <c r="D45" s="48">
        <v>15</v>
      </c>
      <c r="E45" s="49">
        <v>15</v>
      </c>
      <c r="F45" s="50">
        <v>15</v>
      </c>
      <c r="G45" s="51">
        <v>0</v>
      </c>
      <c r="H45" s="40">
        <v>0</v>
      </c>
      <c r="I45" s="1"/>
      <c r="J45" s="75" t="s">
        <v>34</v>
      </c>
      <c r="K45" s="28">
        <v>1.7588236600000005</v>
      </c>
      <c r="L45" s="28">
        <v>1.7676471800000009</v>
      </c>
      <c r="M45" s="29">
        <v>1.7715687400000006</v>
      </c>
      <c r="N45" s="76">
        <v>1.7660131933333341</v>
      </c>
      <c r="O45" s="76">
        <v>6.527763810964292E-3</v>
      </c>
      <c r="P45" s="76">
        <v>0.36963278845291048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52" t="s">
        <v>21</v>
      </c>
      <c r="C46" s="47">
        <v>1764.705882352941</v>
      </c>
      <c r="D46" s="48">
        <v>1764.705882352941</v>
      </c>
      <c r="E46" s="49">
        <v>1764.705882352941</v>
      </c>
      <c r="F46" s="50">
        <v>1764.7058823529412</v>
      </c>
      <c r="G46" s="51">
        <v>2.7847474288855413E-13</v>
      </c>
      <c r="H46" s="40">
        <v>1.57802354303514E-14</v>
      </c>
      <c r="I46" s="1"/>
      <c r="J46" s="1"/>
      <c r="K46" s="1"/>
      <c r="L46" s="1"/>
      <c r="M46" s="1"/>
      <c r="N46" s="1"/>
      <c r="O46" s="77"/>
      <c r="P46" s="7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53" t="s">
        <v>22</v>
      </c>
      <c r="C47" s="54">
        <v>1.7647058823529409</v>
      </c>
      <c r="D47" s="55">
        <v>1.7647058823529409</v>
      </c>
      <c r="E47" s="56">
        <v>1.7647058823529409</v>
      </c>
      <c r="F47" s="57">
        <v>1.7647058823529409</v>
      </c>
      <c r="G47" s="51">
        <v>0</v>
      </c>
      <c r="H47" s="40">
        <v>0</v>
      </c>
      <c r="I47" s="1"/>
      <c r="J47" s="32" t="s">
        <v>29</v>
      </c>
      <c r="K47" s="67" t="s">
        <v>23</v>
      </c>
      <c r="L47" s="68" t="s">
        <v>24</v>
      </c>
      <c r="M47" s="69" t="s">
        <v>25</v>
      </c>
      <c r="N47" s="70" t="s">
        <v>26</v>
      </c>
      <c r="O47" s="78" t="s">
        <v>5</v>
      </c>
      <c r="P47" s="74" t="s">
        <v>6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73" t="s">
        <v>33</v>
      </c>
      <c r="K48" s="10">
        <v>1778.2354000000007</v>
      </c>
      <c r="L48" s="10">
        <v>1766.9118800000003</v>
      </c>
      <c r="M48" s="11">
        <v>1767.6471800000006</v>
      </c>
      <c r="N48" s="74">
        <v>1770.9314866666673</v>
      </c>
      <c r="O48" s="74">
        <v>6.3360499530965768</v>
      </c>
      <c r="P48" s="74">
        <v>0.35778063695860957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32" t="s">
        <v>28</v>
      </c>
      <c r="B49" s="64"/>
      <c r="C49" s="58" t="s">
        <v>23</v>
      </c>
      <c r="D49" s="59" t="s">
        <v>24</v>
      </c>
      <c r="E49" s="60" t="s">
        <v>25</v>
      </c>
      <c r="F49" s="61" t="s">
        <v>26</v>
      </c>
      <c r="G49" s="62" t="s">
        <v>5</v>
      </c>
      <c r="H49" s="63" t="s">
        <v>6</v>
      </c>
      <c r="I49" s="1"/>
      <c r="J49" s="75" t="s">
        <v>34</v>
      </c>
      <c r="K49" s="28">
        <v>1.7782354000000007</v>
      </c>
      <c r="L49" s="28">
        <v>1.7669118800000003</v>
      </c>
      <c r="M49" s="29">
        <v>1.7676471800000007</v>
      </c>
      <c r="N49" s="76">
        <v>1.7709314866666672</v>
      </c>
      <c r="O49" s="76">
        <v>6.3360499530965599E-3</v>
      </c>
      <c r="P49" s="76">
        <v>0.35778063695860868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1"/>
      <c r="B50" s="34" t="s">
        <v>18</v>
      </c>
      <c r="C50" s="35">
        <v>0.99670939999999997</v>
      </c>
      <c r="D50" s="36">
        <v>0.99526170000000003</v>
      </c>
      <c r="E50" s="37">
        <v>0.99711269999999996</v>
      </c>
      <c r="F50" s="38">
        <v>0.99636126666666669</v>
      </c>
      <c r="G50" s="39">
        <v>9.7336933552134494E-4</v>
      </c>
      <c r="H50" s="40">
        <v>9.7692410181475509E-2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1"/>
      <c r="B51" s="34" t="s">
        <v>19</v>
      </c>
      <c r="C51" s="41">
        <v>8.5000000000000006E-3</v>
      </c>
      <c r="D51" s="42">
        <v>8.5000000000000006E-3</v>
      </c>
      <c r="E51" s="43">
        <v>8.5000000000000006E-3</v>
      </c>
      <c r="F51" s="44">
        <v>8.5000000000000006E-3</v>
      </c>
      <c r="G51" s="45">
        <v>0</v>
      </c>
      <c r="H51" s="40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"/>
      <c r="B52" s="46" t="s">
        <v>20</v>
      </c>
      <c r="C52" s="47">
        <v>15</v>
      </c>
      <c r="D52" s="48">
        <v>15</v>
      </c>
      <c r="E52" s="49">
        <v>15</v>
      </c>
      <c r="F52" s="50">
        <v>15</v>
      </c>
      <c r="G52" s="51">
        <v>0</v>
      </c>
      <c r="H52" s="40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1"/>
      <c r="B53" s="52" t="s">
        <v>21</v>
      </c>
      <c r="C53" s="47">
        <v>1764.705882352941</v>
      </c>
      <c r="D53" s="48">
        <v>1764.705882352941</v>
      </c>
      <c r="E53" s="49">
        <v>1764.705882352941</v>
      </c>
      <c r="F53" s="50">
        <v>1764.7058823529412</v>
      </c>
      <c r="G53" s="51">
        <v>2.7847474288855413E-13</v>
      </c>
      <c r="H53" s="40">
        <v>1.57802354303514E-14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1"/>
      <c r="B54" s="53" t="s">
        <v>22</v>
      </c>
      <c r="C54" s="54">
        <v>1.7647058823529409</v>
      </c>
      <c r="D54" s="55">
        <v>1.7647058823529409</v>
      </c>
      <c r="E54" s="56">
        <v>1.7647058823529409</v>
      </c>
      <c r="F54" s="57">
        <v>1.7647058823529409</v>
      </c>
      <c r="G54" s="51">
        <v>0</v>
      </c>
      <c r="H54" s="40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32" t="s">
        <v>29</v>
      </c>
      <c r="B56" s="64"/>
      <c r="C56" s="58" t="s">
        <v>23</v>
      </c>
      <c r="D56" s="59" t="s">
        <v>24</v>
      </c>
      <c r="E56" s="60" t="s">
        <v>25</v>
      </c>
      <c r="F56" s="61" t="s">
        <v>26</v>
      </c>
      <c r="G56" s="62" t="s">
        <v>5</v>
      </c>
      <c r="H56" s="63" t="s">
        <v>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34" t="s">
        <v>18</v>
      </c>
      <c r="C57" s="35">
        <v>0.99728539999999999</v>
      </c>
      <c r="D57" s="36">
        <v>0.99757799999999996</v>
      </c>
      <c r="E57" s="37">
        <v>0.99593089999999995</v>
      </c>
      <c r="F57" s="38">
        <v>0.99693143333333323</v>
      </c>
      <c r="G57" s="39">
        <v>8.787513319098607E-4</v>
      </c>
      <c r="H57" s="40">
        <v>8.8145613883562055E-2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34" t="s">
        <v>19</v>
      </c>
      <c r="C58" s="41">
        <v>8.5000000000000006E-3</v>
      </c>
      <c r="D58" s="42">
        <v>8.5000000000000006E-3</v>
      </c>
      <c r="E58" s="43">
        <v>8.5000000000000006E-3</v>
      </c>
      <c r="F58" s="44">
        <v>8.5000000000000006E-3</v>
      </c>
      <c r="G58" s="45">
        <v>0</v>
      </c>
      <c r="H58" s="40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46" t="s">
        <v>20</v>
      </c>
      <c r="C59" s="47">
        <v>15</v>
      </c>
      <c r="D59" s="48">
        <v>15</v>
      </c>
      <c r="E59" s="49">
        <v>15</v>
      </c>
      <c r="F59" s="50">
        <v>15</v>
      </c>
      <c r="G59" s="51">
        <v>0</v>
      </c>
      <c r="H59" s="40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52" t="s">
        <v>21</v>
      </c>
      <c r="C60" s="47">
        <v>1764.705882352941</v>
      </c>
      <c r="D60" s="48">
        <v>1764.705882352941</v>
      </c>
      <c r="E60" s="49">
        <v>1764.705882352941</v>
      </c>
      <c r="F60" s="50">
        <v>1764.7058823529412</v>
      </c>
      <c r="G60" s="51">
        <v>2.7847474288855413E-13</v>
      </c>
      <c r="H60" s="40">
        <v>1.57802354303514E-14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53" t="s">
        <v>22</v>
      </c>
      <c r="C61" s="54">
        <v>1.7647058823529409</v>
      </c>
      <c r="D61" s="55">
        <v>1.7647058823529409</v>
      </c>
      <c r="E61" s="56">
        <v>1.7647058823529409</v>
      </c>
      <c r="F61" s="57">
        <v>1.7647058823529409</v>
      </c>
      <c r="G61" s="51">
        <v>0</v>
      </c>
      <c r="H61" s="40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I25" sqref="I25"/>
    </sheetView>
  </sheetViews>
  <sheetFormatPr defaultRowHeight="15" x14ac:dyDescent="0.25"/>
  <cols>
    <col min="2" max="2" width="38.710937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12" bestFit="1" customWidth="1"/>
    <col min="9" max="9" width="47.5703125" customWidth="1"/>
    <col min="10" max="10" width="38.7109375" bestFit="1" customWidth="1"/>
    <col min="11" max="11" width="11.42578125" bestFit="1" customWidth="1"/>
    <col min="12" max="12" width="11.85546875" bestFit="1" customWidth="1"/>
    <col min="13" max="13" width="11.42578125" bestFit="1" customWidth="1"/>
  </cols>
  <sheetData>
    <row r="1" spans="1:26" ht="27" thickBot="1" x14ac:dyDescent="0.45">
      <c r="A1" s="32" t="s">
        <v>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1"/>
      <c r="J1" s="31" t="s">
        <v>14</v>
      </c>
      <c r="K1" s="3" t="s">
        <v>1</v>
      </c>
      <c r="L1" s="4" t="s">
        <v>2</v>
      </c>
      <c r="M1" s="5" t="s">
        <v>3</v>
      </c>
      <c r="N1" s="6" t="s">
        <v>4</v>
      </c>
      <c r="O1" s="7" t="s">
        <v>5</v>
      </c>
      <c r="P1" s="8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1"/>
      <c r="B2" s="9" t="s">
        <v>7</v>
      </c>
      <c r="C2" s="10">
        <v>2.5886999999999998</v>
      </c>
      <c r="D2" s="11">
        <v>2.2961999999999998</v>
      </c>
      <c r="E2" s="12">
        <v>2.3464999999999998</v>
      </c>
      <c r="F2" s="13">
        <v>2.4104666666666668</v>
      </c>
      <c r="G2" s="14">
        <v>0.15639009985716273</v>
      </c>
      <c r="H2" s="15">
        <v>6.487959448675058</v>
      </c>
      <c r="I2" s="1"/>
      <c r="J2" s="9" t="s">
        <v>7</v>
      </c>
      <c r="K2" s="10">
        <v>2.5886999999999998</v>
      </c>
      <c r="L2" s="11">
        <v>2.2961999999999998</v>
      </c>
      <c r="M2" s="12">
        <v>2.3464999999999998</v>
      </c>
      <c r="N2" s="13">
        <v>2.4104666666666668</v>
      </c>
      <c r="O2" s="14">
        <v>0.15639009985716273</v>
      </c>
      <c r="P2" s="15">
        <v>6.487959448675058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1"/>
      <c r="B3" s="16" t="s">
        <v>8</v>
      </c>
      <c r="C3" s="17">
        <v>107.2728130623187</v>
      </c>
      <c r="D3" s="18">
        <v>90.678908735657387</v>
      </c>
      <c r="E3" s="19">
        <v>90.236687193906363</v>
      </c>
      <c r="F3" s="20">
        <v>96.062802997294156</v>
      </c>
      <c r="G3" s="21">
        <v>9.7106711517001223</v>
      </c>
      <c r="H3" s="22">
        <v>10.108669379524192</v>
      </c>
      <c r="I3" s="1"/>
      <c r="J3" s="16" t="s">
        <v>8</v>
      </c>
      <c r="K3" s="17">
        <v>82.852975272343045</v>
      </c>
      <c r="L3" s="18">
        <v>70.848488711222174</v>
      </c>
      <c r="M3" s="19">
        <v>69.859671678466611</v>
      </c>
      <c r="N3" s="20">
        <v>74.520378554010605</v>
      </c>
      <c r="O3" s="21">
        <v>7.2331573903683459</v>
      </c>
      <c r="P3" s="22">
        <v>9.7062810612615511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"/>
      <c r="B4" s="16" t="s">
        <v>9</v>
      </c>
      <c r="C4" s="10">
        <v>41.438873976250129</v>
      </c>
      <c r="D4" s="11">
        <v>39.490858259584265</v>
      </c>
      <c r="E4" s="12">
        <v>38.455864987814351</v>
      </c>
      <c r="F4" s="13">
        <v>39.795199074549579</v>
      </c>
      <c r="G4" s="14">
        <v>1.5146132031025197</v>
      </c>
      <c r="H4" s="15">
        <v>3.8060199177924652</v>
      </c>
      <c r="I4" s="1"/>
      <c r="J4" s="16" t="s">
        <v>9</v>
      </c>
      <c r="K4" s="10">
        <v>32.005630344320721</v>
      </c>
      <c r="L4" s="11">
        <v>30.854668021610564</v>
      </c>
      <c r="M4" s="12">
        <v>29.771860932651446</v>
      </c>
      <c r="N4" s="13">
        <v>30.877386432860913</v>
      </c>
      <c r="O4" s="14">
        <v>1.117057984522124</v>
      </c>
      <c r="P4" s="15">
        <v>3.6177219433744154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1"/>
      <c r="B5" s="16" t="s">
        <v>10</v>
      </c>
      <c r="C5" s="23">
        <v>50</v>
      </c>
      <c r="D5" s="24">
        <v>50</v>
      </c>
      <c r="E5" s="25">
        <v>50</v>
      </c>
      <c r="F5" s="6">
        <v>50</v>
      </c>
      <c r="G5" s="26">
        <v>0</v>
      </c>
      <c r="H5" s="26">
        <v>0</v>
      </c>
      <c r="I5" s="1"/>
      <c r="J5" s="16" t="s">
        <v>10</v>
      </c>
      <c r="K5" s="23">
        <v>50</v>
      </c>
      <c r="L5" s="24">
        <v>50</v>
      </c>
      <c r="M5" s="25">
        <v>50</v>
      </c>
      <c r="N5" s="6">
        <v>50</v>
      </c>
      <c r="O5" s="26">
        <v>0</v>
      </c>
      <c r="P5" s="26">
        <v>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27" t="s">
        <v>11</v>
      </c>
      <c r="C6" s="10">
        <v>2.5946000000000158</v>
      </c>
      <c r="D6" s="11">
        <v>2.2973999999999997</v>
      </c>
      <c r="E6" s="12">
        <v>2.3470000000000129</v>
      </c>
      <c r="F6" s="13">
        <v>2.4130000000000096</v>
      </c>
      <c r="G6" s="14">
        <v>0.15921356726109134</v>
      </c>
      <c r="H6" s="14">
        <v>6.5981586100742105</v>
      </c>
      <c r="I6" s="1"/>
      <c r="J6" s="27" t="s">
        <v>11</v>
      </c>
      <c r="K6" s="10">
        <v>2.5946000000000158</v>
      </c>
      <c r="L6" s="11">
        <v>2.2973999999999997</v>
      </c>
      <c r="M6" s="12">
        <v>2.3470000000000129</v>
      </c>
      <c r="N6" s="13">
        <v>2.4130000000000096</v>
      </c>
      <c r="O6" s="14">
        <v>0.15921356726109134</v>
      </c>
      <c r="P6" s="14">
        <v>6.5981586100742105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27" t="s">
        <v>12</v>
      </c>
      <c r="C7" s="28">
        <v>0.2273953595936149</v>
      </c>
      <c r="D7" s="29">
        <v>5.2232958997123546E-2</v>
      </c>
      <c r="E7" s="30">
        <v>2.130379207554256E-2</v>
      </c>
      <c r="F7" s="13">
        <v>0.100310703555427</v>
      </c>
      <c r="G7" s="14">
        <v>0.11113971248781486</v>
      </c>
      <c r="H7" s="14">
        <v>110.79546703249297</v>
      </c>
      <c r="I7" s="1"/>
      <c r="J7" s="27" t="s">
        <v>12</v>
      </c>
      <c r="K7" s="28">
        <v>0.2273953595936149</v>
      </c>
      <c r="L7" s="29">
        <v>5.2232958997123546E-2</v>
      </c>
      <c r="M7" s="30">
        <v>2.130379207554256E-2</v>
      </c>
      <c r="N7" s="13">
        <v>0.100310703555427</v>
      </c>
      <c r="O7" s="14">
        <v>0.11113971248781486</v>
      </c>
      <c r="P7" s="14">
        <v>110.79546703249297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thickBot="1" x14ac:dyDescent="0.45">
      <c r="A9" s="32" t="s">
        <v>15</v>
      </c>
      <c r="B9" s="2" t="s">
        <v>0</v>
      </c>
      <c r="C9" s="3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8" t="s">
        <v>6</v>
      </c>
      <c r="I9" s="1"/>
      <c r="J9" s="31" t="s">
        <v>14</v>
      </c>
      <c r="K9" s="3" t="s">
        <v>1</v>
      </c>
      <c r="L9" s="4" t="s">
        <v>2</v>
      </c>
      <c r="M9" s="5" t="s">
        <v>3</v>
      </c>
      <c r="N9" s="6" t="s">
        <v>4</v>
      </c>
      <c r="O9" s="7" t="s">
        <v>5</v>
      </c>
      <c r="P9" s="8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1"/>
      <c r="B10" s="9" t="s">
        <v>7</v>
      </c>
      <c r="C10" s="10">
        <v>2.8165</v>
      </c>
      <c r="D10" s="11">
        <v>2.7126999999999999</v>
      </c>
      <c r="E10" s="12">
        <v>2.7239</v>
      </c>
      <c r="F10" s="13">
        <v>2.7510333333333334</v>
      </c>
      <c r="G10" s="14">
        <v>5.697168887555764E-2</v>
      </c>
      <c r="H10" s="15">
        <v>2.070919613559425</v>
      </c>
      <c r="I10" s="1"/>
      <c r="J10" s="9" t="s">
        <v>7</v>
      </c>
      <c r="K10" s="10">
        <v>2.8165</v>
      </c>
      <c r="L10" s="11">
        <v>2.7126999999999999</v>
      </c>
      <c r="M10" s="12">
        <v>2.7239</v>
      </c>
      <c r="N10" s="13">
        <v>2.7510333333333334</v>
      </c>
      <c r="O10" s="14">
        <v>5.697168887555764E-2</v>
      </c>
      <c r="P10" s="15">
        <v>2.070919613559425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6" t="s">
        <v>8</v>
      </c>
      <c r="C11" s="17">
        <v>114.48514239665508</v>
      </c>
      <c r="D11" s="18">
        <v>103.93901297706074</v>
      </c>
      <c r="E11" s="19">
        <v>99.458731242526639</v>
      </c>
      <c r="F11" s="20">
        <v>105.96096220541415</v>
      </c>
      <c r="G11" s="21">
        <v>7.7145620131513697</v>
      </c>
      <c r="H11" s="22">
        <v>7.2805699878376426</v>
      </c>
      <c r="I11" s="1"/>
      <c r="J11" s="16" t="s">
        <v>8</v>
      </c>
      <c r="K11" s="17">
        <v>88.267640623149205</v>
      </c>
      <c r="L11" s="18">
        <v>80.361531437086654</v>
      </c>
      <c r="M11" s="19">
        <v>76.922055869785837</v>
      </c>
      <c r="N11" s="20">
        <v>81.850409310007237</v>
      </c>
      <c r="O11" s="21">
        <v>5.8174858263078058</v>
      </c>
      <c r="P11" s="22">
        <v>7.1074608854723778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6" t="s">
        <v>9</v>
      </c>
      <c r="C12" s="10">
        <v>40.648017893362358</v>
      </c>
      <c r="D12" s="11">
        <v>38.315705008685349</v>
      </c>
      <c r="E12" s="12">
        <v>36.513356306225134</v>
      </c>
      <c r="F12" s="13">
        <v>38.492359736090947</v>
      </c>
      <c r="G12" s="14">
        <v>2.0729837866160667</v>
      </c>
      <c r="H12" s="15">
        <v>5.3854422041899648</v>
      </c>
      <c r="I12" s="1"/>
      <c r="J12" s="16" t="s">
        <v>9</v>
      </c>
      <c r="K12" s="10">
        <v>31.339478296875274</v>
      </c>
      <c r="L12" s="11">
        <v>29.624186764878775</v>
      </c>
      <c r="M12" s="12">
        <v>28.239676886003831</v>
      </c>
      <c r="N12" s="13">
        <v>29.734447315919294</v>
      </c>
      <c r="O12" s="14">
        <v>1.5528394117058488</v>
      </c>
      <c r="P12" s="15">
        <v>5.2223584155017617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6" t="s">
        <v>10</v>
      </c>
      <c r="C13" s="23">
        <v>50</v>
      </c>
      <c r="D13" s="24">
        <v>50</v>
      </c>
      <c r="E13" s="25">
        <v>50</v>
      </c>
      <c r="F13" s="6">
        <v>50</v>
      </c>
      <c r="G13" s="26">
        <v>0</v>
      </c>
      <c r="H13" s="26">
        <v>0</v>
      </c>
      <c r="I13" s="1"/>
      <c r="J13" s="16" t="s">
        <v>10</v>
      </c>
      <c r="K13" s="23">
        <v>50</v>
      </c>
      <c r="L13" s="24">
        <v>50</v>
      </c>
      <c r="M13" s="25">
        <v>50</v>
      </c>
      <c r="N13" s="6">
        <v>50</v>
      </c>
      <c r="O13" s="26">
        <v>0</v>
      </c>
      <c r="P13" s="2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27" t="s">
        <v>11</v>
      </c>
      <c r="C14" s="10">
        <v>2.8242000000000074</v>
      </c>
      <c r="D14" s="11">
        <v>2.7044000000000104</v>
      </c>
      <c r="E14" s="12">
        <v>2.7226000000000075</v>
      </c>
      <c r="F14" s="13">
        <v>2.7504000000000084</v>
      </c>
      <c r="G14" s="14">
        <v>6.4557261404119839E-2</v>
      </c>
      <c r="H14" s="14">
        <v>2.3471953680962643</v>
      </c>
      <c r="I14" s="1"/>
      <c r="J14" s="27" t="s">
        <v>11</v>
      </c>
      <c r="K14" s="10">
        <v>2.8242000000000074</v>
      </c>
      <c r="L14" s="11">
        <v>2.7044000000000104</v>
      </c>
      <c r="M14" s="12">
        <v>2.7226000000000075</v>
      </c>
      <c r="N14" s="13">
        <v>2.7504000000000084</v>
      </c>
      <c r="O14" s="14">
        <v>6.4557261404119839E-2</v>
      </c>
      <c r="P14" s="14">
        <v>2.3471953680962643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27" t="s">
        <v>12</v>
      </c>
      <c r="C15" s="28">
        <v>0.27264358048323345</v>
      </c>
      <c r="D15" s="29">
        <v>-0.30690726223892284</v>
      </c>
      <c r="E15" s="30">
        <v>-4.7748475721462569E-2</v>
      </c>
      <c r="F15" s="13">
        <v>-2.733738582571732E-2</v>
      </c>
      <c r="G15" s="14">
        <v>0.29031406143698851</v>
      </c>
      <c r="H15" s="14">
        <v>-1061.9671657261356</v>
      </c>
      <c r="I15" s="1"/>
      <c r="J15" s="27" t="s">
        <v>12</v>
      </c>
      <c r="K15" s="28">
        <v>0.27264358048323345</v>
      </c>
      <c r="L15" s="29">
        <v>-0.30690726223892284</v>
      </c>
      <c r="M15" s="30">
        <v>-4.7748475721462569E-2</v>
      </c>
      <c r="N15" s="13">
        <v>-2.733738582571732E-2</v>
      </c>
      <c r="O15" s="14">
        <v>0.29031406143698851</v>
      </c>
      <c r="P15" s="14">
        <v>-1061.9671657261356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thickBot="1" x14ac:dyDescent="0.45">
      <c r="A17" s="32" t="s">
        <v>16</v>
      </c>
      <c r="B17" s="2" t="s">
        <v>0</v>
      </c>
      <c r="C17" s="3" t="s">
        <v>1</v>
      </c>
      <c r="D17" s="4" t="s">
        <v>2</v>
      </c>
      <c r="E17" s="5" t="s">
        <v>3</v>
      </c>
      <c r="F17" s="6" t="s">
        <v>4</v>
      </c>
      <c r="G17" s="7" t="s">
        <v>5</v>
      </c>
      <c r="H17" s="8" t="s">
        <v>6</v>
      </c>
      <c r="I17" s="1"/>
      <c r="J17" s="31" t="s">
        <v>14</v>
      </c>
      <c r="K17" s="3" t="s">
        <v>1</v>
      </c>
      <c r="L17" s="4" t="s">
        <v>2</v>
      </c>
      <c r="M17" s="5" t="s">
        <v>3</v>
      </c>
      <c r="N17" s="6" t="s">
        <v>4</v>
      </c>
      <c r="O17" s="7" t="s">
        <v>5</v>
      </c>
      <c r="P17" s="8" t="s">
        <v>6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9" t="s">
        <v>7</v>
      </c>
      <c r="C18" s="10">
        <v>3.1040000000000001</v>
      </c>
      <c r="D18" s="11">
        <v>3.0907</v>
      </c>
      <c r="E18" s="12">
        <v>3.1242999999999999</v>
      </c>
      <c r="F18" s="13">
        <v>3.1063333333333332</v>
      </c>
      <c r="G18" s="14">
        <v>1.6921091375361415E-2</v>
      </c>
      <c r="H18" s="15">
        <v>0.54472877053422297</v>
      </c>
      <c r="I18" s="33"/>
      <c r="J18" s="9" t="s">
        <v>7</v>
      </c>
      <c r="K18" s="10">
        <v>3.1040000000000001</v>
      </c>
      <c r="L18" s="11">
        <v>3.0907</v>
      </c>
      <c r="M18" s="12">
        <v>3.1242999999999999</v>
      </c>
      <c r="N18" s="13">
        <v>3.1063333333333332</v>
      </c>
      <c r="O18" s="14">
        <v>1.6921091375361415E-2</v>
      </c>
      <c r="P18" s="15">
        <v>0.54472877053422297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"/>
      <c r="B19" s="16" t="s">
        <v>8</v>
      </c>
      <c r="C19" s="17">
        <v>107.53524716869998</v>
      </c>
      <c r="D19" s="18">
        <v>90.594849337337436</v>
      </c>
      <c r="E19" s="19">
        <v>95.331676203383267</v>
      </c>
      <c r="F19" s="20">
        <v>97.820590903140229</v>
      </c>
      <c r="G19" s="21">
        <v>8.7401540008290421</v>
      </c>
      <c r="H19" s="22">
        <v>8.9348816237302717</v>
      </c>
      <c r="I19" s="1"/>
      <c r="J19" s="16" t="s">
        <v>8</v>
      </c>
      <c r="K19" s="17">
        <v>83.43283097113725</v>
      </c>
      <c r="L19" s="18">
        <v>69.968673128069781</v>
      </c>
      <c r="M19" s="19">
        <v>74.243708479620096</v>
      </c>
      <c r="N19" s="20">
        <v>75.881737526275714</v>
      </c>
      <c r="O19" s="21">
        <v>6.8799157679454499</v>
      </c>
      <c r="P19" s="22">
        <v>9.0666291946242392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"/>
      <c r="B20" s="16" t="s">
        <v>9</v>
      </c>
      <c r="C20" s="10">
        <v>34.644087361050254</v>
      </c>
      <c r="D20" s="11">
        <v>29.312081191101509</v>
      </c>
      <c r="E20" s="12">
        <v>30.512971290651752</v>
      </c>
      <c r="F20" s="13">
        <v>31.489713280934506</v>
      </c>
      <c r="G20" s="14">
        <v>2.7969789301635801</v>
      </c>
      <c r="H20" s="15">
        <v>8.8821987841248955</v>
      </c>
      <c r="I20" s="1"/>
      <c r="J20" s="16" t="s">
        <v>9</v>
      </c>
      <c r="K20" s="10">
        <v>26.87913368915504</v>
      </c>
      <c r="L20" s="11">
        <v>22.638455083984141</v>
      </c>
      <c r="M20" s="12">
        <v>23.763309694850079</v>
      </c>
      <c r="N20" s="13">
        <v>24.426966155996421</v>
      </c>
      <c r="O20" s="14">
        <v>2.196854269610188</v>
      </c>
      <c r="P20" s="15">
        <v>8.9935616874422859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6" t="s">
        <v>10</v>
      </c>
      <c r="C21" s="23">
        <v>50</v>
      </c>
      <c r="D21" s="24">
        <v>50</v>
      </c>
      <c r="E21" s="25">
        <v>50</v>
      </c>
      <c r="F21" s="6">
        <v>50</v>
      </c>
      <c r="G21" s="26">
        <v>0</v>
      </c>
      <c r="H21" s="26">
        <v>0</v>
      </c>
      <c r="I21" s="1"/>
      <c r="J21" s="16" t="s">
        <v>10</v>
      </c>
      <c r="K21" s="23">
        <v>50</v>
      </c>
      <c r="L21" s="24">
        <v>50</v>
      </c>
      <c r="M21" s="25">
        <v>50</v>
      </c>
      <c r="N21" s="6">
        <v>50</v>
      </c>
      <c r="O21" s="26">
        <v>0</v>
      </c>
      <c r="P21" s="2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"/>
      <c r="B22" s="27" t="s">
        <v>11</v>
      </c>
      <c r="C22" s="10">
        <v>3.1067999999999958</v>
      </c>
      <c r="D22" s="11">
        <v>3.0904000000000025</v>
      </c>
      <c r="E22" s="12">
        <v>3.129000000000016</v>
      </c>
      <c r="F22" s="13">
        <v>3.1087333333333382</v>
      </c>
      <c r="G22" s="14">
        <v>1.9372489084617396E-2</v>
      </c>
      <c r="H22" s="14">
        <v>0.62316342405108294</v>
      </c>
      <c r="I22" s="1"/>
      <c r="J22" s="27" t="s">
        <v>11</v>
      </c>
      <c r="K22" s="10">
        <v>3.1067999999999958</v>
      </c>
      <c r="L22" s="11">
        <v>3.0904000000000025</v>
      </c>
      <c r="M22" s="12">
        <v>3.129000000000016</v>
      </c>
      <c r="N22" s="13">
        <v>3.1087333333333382</v>
      </c>
      <c r="O22" s="14">
        <v>1.9372489084617396E-2</v>
      </c>
      <c r="P22" s="14">
        <v>0.62316342405108294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"/>
      <c r="B23" s="27" t="s">
        <v>12</v>
      </c>
      <c r="C23" s="28">
        <v>9.0124887343762339E-2</v>
      </c>
      <c r="D23" s="29">
        <v>-9.7074812321267245E-3</v>
      </c>
      <c r="E23" s="30">
        <v>0.15020773410087429</v>
      </c>
      <c r="F23" s="13">
        <v>7.6875046737503297E-2</v>
      </c>
      <c r="G23" s="14">
        <v>8.0776777175240622E-2</v>
      </c>
      <c r="H23" s="14">
        <v>105.07541862193609</v>
      </c>
      <c r="I23" s="1"/>
      <c r="J23" s="27" t="s">
        <v>12</v>
      </c>
      <c r="K23" s="28">
        <v>9.0124887343762339E-2</v>
      </c>
      <c r="L23" s="29">
        <v>-9.7074812321267245E-3</v>
      </c>
      <c r="M23" s="30">
        <v>0.15020773410087429</v>
      </c>
      <c r="N23" s="13">
        <v>7.6875046737503297E-2</v>
      </c>
      <c r="O23" s="14">
        <v>8.0776777175240622E-2</v>
      </c>
      <c r="P23" s="14">
        <v>105.07541862193609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3">
        <f>AVERAGE(N3,N11,N19,N27)</f>
        <v>77.274139794469079</v>
      </c>
      <c r="U24" s="1">
        <f>STDEV(O3,O11,O19,O27)</f>
        <v>1.192052665711363</v>
      </c>
      <c r="V24" s="1">
        <f>U24/T24*100</f>
        <v>1.5426281921506224</v>
      </c>
      <c r="W24" s="1"/>
      <c r="X24" s="1"/>
      <c r="Y24" s="1"/>
      <c r="Z24" s="1"/>
    </row>
    <row r="25" spans="1:26" ht="27" thickBot="1" x14ac:dyDescent="0.45">
      <c r="A25" s="32" t="s">
        <v>17</v>
      </c>
      <c r="B25" s="2" t="s">
        <v>0</v>
      </c>
      <c r="C25" s="3" t="s">
        <v>1</v>
      </c>
      <c r="D25" s="4" t="s">
        <v>2</v>
      </c>
      <c r="E25" s="5" t="s">
        <v>3</v>
      </c>
      <c r="F25" s="6" t="s">
        <v>4</v>
      </c>
      <c r="G25" s="7" t="s">
        <v>5</v>
      </c>
      <c r="H25" s="8" t="s">
        <v>6</v>
      </c>
      <c r="I25" s="1"/>
      <c r="J25" s="31" t="s">
        <v>14</v>
      </c>
      <c r="K25" s="3" t="s">
        <v>1</v>
      </c>
      <c r="L25" s="4" t="s">
        <v>2</v>
      </c>
      <c r="M25" s="5" t="s">
        <v>3</v>
      </c>
      <c r="N25" s="6" t="s">
        <v>4</v>
      </c>
      <c r="O25" s="7" t="s">
        <v>5</v>
      </c>
      <c r="P25" s="8" t="s">
        <v>6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9" t="s">
        <v>7</v>
      </c>
      <c r="C26" s="10">
        <v>3.5127000000000002</v>
      </c>
      <c r="D26" s="11">
        <v>3.5550999999999999</v>
      </c>
      <c r="E26" s="12">
        <v>3.5383</v>
      </c>
      <c r="F26" s="13">
        <v>3.5353666666666665</v>
      </c>
      <c r="G26" s="14">
        <v>2.1351658795824936E-2</v>
      </c>
      <c r="H26" s="15">
        <v>0.60394467700167653</v>
      </c>
      <c r="I26" s="1"/>
      <c r="J26" s="9" t="s">
        <v>7</v>
      </c>
      <c r="K26" s="10">
        <v>3.5127000000000002</v>
      </c>
      <c r="L26" s="11">
        <v>3.5550999999999999</v>
      </c>
      <c r="M26" s="12">
        <v>3.5383</v>
      </c>
      <c r="N26" s="13">
        <v>3.5353666666666665</v>
      </c>
      <c r="O26" s="14">
        <v>2.1351658795824936E-2</v>
      </c>
      <c r="P26" s="15">
        <v>0.60394467700167653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6" t="s">
        <v>8</v>
      </c>
      <c r="C27" s="17">
        <v>99.206689972158884</v>
      </c>
      <c r="D27" s="18">
        <v>104.46346320433098</v>
      </c>
      <c r="E27" s="19">
        <v>92.642402805308663</v>
      </c>
      <c r="F27" s="20">
        <v>98.770851993932851</v>
      </c>
      <c r="G27" s="21">
        <v>5.9225698220267127</v>
      </c>
      <c r="H27" s="22">
        <v>5.9962728907011105</v>
      </c>
      <c r="I27" s="1"/>
      <c r="J27" s="16" t="s">
        <v>8</v>
      </c>
      <c r="K27" s="17">
        <v>77.377650585433585</v>
      </c>
      <c r="L27" s="18">
        <v>81.139217579515147</v>
      </c>
      <c r="M27" s="19">
        <v>72.015233197799503</v>
      </c>
      <c r="N27" s="20">
        <v>76.844033787582745</v>
      </c>
      <c r="O27" s="21">
        <v>4.5853389094656007</v>
      </c>
      <c r="P27" s="22">
        <v>5.9670721114676146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1"/>
      <c r="B28" s="16" t="s">
        <v>9</v>
      </c>
      <c r="C28" s="10">
        <v>28.242289399083006</v>
      </c>
      <c r="D28" s="11">
        <v>29.384113865807144</v>
      </c>
      <c r="E28" s="12">
        <v>26.182743918070447</v>
      </c>
      <c r="F28" s="13">
        <v>27.936382394320201</v>
      </c>
      <c r="G28" s="14">
        <v>1.6224600787816414</v>
      </c>
      <c r="H28" s="15">
        <v>5.8076956990376347</v>
      </c>
      <c r="I28" s="1"/>
      <c r="J28" s="16" t="s">
        <v>9</v>
      </c>
      <c r="K28" s="10">
        <v>22.02797010431679</v>
      </c>
      <c r="L28" s="11">
        <v>22.823329183290245</v>
      </c>
      <c r="M28" s="12">
        <v>20.353060282564932</v>
      </c>
      <c r="N28" s="13">
        <v>21.734786523390653</v>
      </c>
      <c r="O28" s="14">
        <v>1.2609617637209163</v>
      </c>
      <c r="P28" s="15">
        <v>5.801583385067473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6" t="s">
        <v>10</v>
      </c>
      <c r="C29" s="23">
        <v>50</v>
      </c>
      <c r="D29" s="24">
        <v>50</v>
      </c>
      <c r="E29" s="25">
        <v>50</v>
      </c>
      <c r="F29" s="6">
        <v>50</v>
      </c>
      <c r="G29" s="26">
        <v>0</v>
      </c>
      <c r="H29" s="26">
        <v>0</v>
      </c>
      <c r="I29" s="1"/>
      <c r="J29" s="16" t="s">
        <v>10</v>
      </c>
      <c r="K29" s="23">
        <v>50</v>
      </c>
      <c r="L29" s="24">
        <v>50</v>
      </c>
      <c r="M29" s="25">
        <v>50</v>
      </c>
      <c r="N29" s="6">
        <v>50</v>
      </c>
      <c r="O29" s="26">
        <v>0</v>
      </c>
      <c r="P29" s="26"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27" t="s">
        <v>11</v>
      </c>
      <c r="C30" s="10">
        <v>3.5156000000000134</v>
      </c>
      <c r="D30" s="11">
        <v>3.5597999999999992</v>
      </c>
      <c r="E30" s="12">
        <v>3.5346000000000148</v>
      </c>
      <c r="F30" s="13">
        <v>3.536666666666676</v>
      </c>
      <c r="G30" s="14">
        <v>2.217235515981561E-2</v>
      </c>
      <c r="H30" s="14">
        <v>0.62692804410411551</v>
      </c>
      <c r="I30" s="1"/>
      <c r="J30" s="27" t="s">
        <v>11</v>
      </c>
      <c r="K30" s="10">
        <v>3.5156000000000134</v>
      </c>
      <c r="L30" s="11">
        <v>3.5597999999999992</v>
      </c>
      <c r="M30" s="12">
        <v>3.5346000000000148</v>
      </c>
      <c r="N30" s="13">
        <v>3.536666666666676</v>
      </c>
      <c r="O30" s="14">
        <v>2.217235515981561E-2</v>
      </c>
      <c r="P30" s="14">
        <v>0.62692804410411551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"/>
      <c r="B31" s="27" t="s">
        <v>12</v>
      </c>
      <c r="C31" s="28">
        <v>8.2489475481096974E-2</v>
      </c>
      <c r="D31" s="29">
        <v>0.13202988931961102</v>
      </c>
      <c r="E31" s="30">
        <v>-0.10467945453473249</v>
      </c>
      <c r="F31" s="13">
        <v>3.6613303421991837E-2</v>
      </c>
      <c r="G31" s="14">
        <v>0.12484508696414898</v>
      </c>
      <c r="H31" s="14">
        <v>340.9828540332162</v>
      </c>
      <c r="I31" s="1"/>
      <c r="J31" s="27" t="s">
        <v>12</v>
      </c>
      <c r="K31" s="28">
        <v>8.2489475481096974E-2</v>
      </c>
      <c r="L31" s="29">
        <v>0.13202988931961102</v>
      </c>
      <c r="M31" s="30">
        <v>-0.10467945453473249</v>
      </c>
      <c r="N31" s="13">
        <v>3.6613303421991837E-2</v>
      </c>
      <c r="O31" s="14">
        <v>0.12484508696414898</v>
      </c>
      <c r="P31" s="14">
        <v>340.9828540332162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thickBot="1" x14ac:dyDescent="0.4">
      <c r="A33" s="1"/>
      <c r="B33" s="66" t="s">
        <v>32</v>
      </c>
      <c r="C33" s="1"/>
      <c r="D33" s="1"/>
      <c r="E33" s="1"/>
      <c r="F33" s="1"/>
      <c r="G33" s="1"/>
      <c r="H33" s="1"/>
      <c r="I33" s="1"/>
      <c r="J33" s="65" t="s">
        <v>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80" t="s">
        <v>36</v>
      </c>
      <c r="C34" s="1"/>
      <c r="D34" s="1"/>
      <c r="E34" s="1"/>
      <c r="F34" s="1"/>
      <c r="G34" s="1"/>
      <c r="H34" s="1"/>
      <c r="I34" s="1"/>
      <c r="J34" s="79" t="s">
        <v>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32" t="s">
        <v>30</v>
      </c>
      <c r="B35" s="64"/>
      <c r="C35" s="58" t="s">
        <v>23</v>
      </c>
      <c r="D35" s="59" t="s">
        <v>24</v>
      </c>
      <c r="E35" s="60" t="s">
        <v>25</v>
      </c>
      <c r="F35" s="61" t="s">
        <v>26</v>
      </c>
      <c r="G35" s="62" t="s">
        <v>5</v>
      </c>
      <c r="H35" s="63" t="s">
        <v>6</v>
      </c>
      <c r="I35" s="1"/>
      <c r="J35" s="32" t="s">
        <v>30</v>
      </c>
      <c r="K35" s="67" t="s">
        <v>23</v>
      </c>
      <c r="L35" s="68" t="s">
        <v>24</v>
      </c>
      <c r="M35" s="69" t="s">
        <v>25</v>
      </c>
      <c r="N35" s="70" t="s">
        <v>26</v>
      </c>
      <c r="O35" s="71" t="s">
        <v>5</v>
      </c>
      <c r="P35" s="72" t="s">
        <v>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34" t="s">
        <v>18</v>
      </c>
      <c r="C36" s="35">
        <v>0.98703470000000004</v>
      </c>
      <c r="D36" s="36">
        <v>0.98955879999999996</v>
      </c>
      <c r="E36" s="37">
        <v>0.9774948</v>
      </c>
      <c r="F36" s="38">
        <v>0.98469609999999996</v>
      </c>
      <c r="G36" s="39">
        <v>6.3629247575309215E-3</v>
      </c>
      <c r="H36" s="40">
        <v>0.6461815739425516</v>
      </c>
      <c r="I36" s="1"/>
      <c r="J36" s="73" t="s">
        <v>33</v>
      </c>
      <c r="K36" s="10">
        <v>1671.6204600000005</v>
      </c>
      <c r="L36" s="10">
        <v>1694.5306800000005</v>
      </c>
      <c r="M36" s="11">
        <v>1665.4283800000007</v>
      </c>
      <c r="N36" s="74">
        <v>1677.1931733333338</v>
      </c>
      <c r="O36" s="74">
        <v>15.330600664818412</v>
      </c>
      <c r="P36" s="74">
        <v>0.91406290632280873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1"/>
      <c r="B37" s="34" t="s">
        <v>19</v>
      </c>
      <c r="C37" s="41">
        <v>8.9999999999999993E-3</v>
      </c>
      <c r="D37" s="42">
        <v>8.9999999999999993E-3</v>
      </c>
      <c r="E37" s="43">
        <v>8.9999999999999993E-3</v>
      </c>
      <c r="F37" s="44">
        <v>8.9999999999999993E-3</v>
      </c>
      <c r="G37" s="45">
        <v>0</v>
      </c>
      <c r="H37" s="40">
        <v>0</v>
      </c>
      <c r="I37" s="1"/>
      <c r="J37" s="75" t="s">
        <v>34</v>
      </c>
      <c r="K37" s="28">
        <v>1.6716204600000006</v>
      </c>
      <c r="L37" s="28">
        <v>1.6945306800000006</v>
      </c>
      <c r="M37" s="29">
        <v>1.6654283800000007</v>
      </c>
      <c r="N37" s="76">
        <v>1.6771931733333341</v>
      </c>
      <c r="O37" s="76">
        <v>1.533060066481846E-2</v>
      </c>
      <c r="P37" s="76">
        <v>0.91406290632281129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1"/>
      <c r="B38" s="46" t="s">
        <v>20</v>
      </c>
      <c r="C38" s="47">
        <v>15</v>
      </c>
      <c r="D38" s="48">
        <v>15</v>
      </c>
      <c r="E38" s="49">
        <v>15</v>
      </c>
      <c r="F38" s="50">
        <v>15</v>
      </c>
      <c r="G38" s="51">
        <v>0</v>
      </c>
      <c r="H38" s="40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52" t="s">
        <v>21</v>
      </c>
      <c r="C39" s="47">
        <v>1666.6666666666667</v>
      </c>
      <c r="D39" s="48">
        <v>1666.6666666666667</v>
      </c>
      <c r="E39" s="49">
        <v>1666.6666666666667</v>
      </c>
      <c r="F39" s="50">
        <v>1666.6666666666667</v>
      </c>
      <c r="G39" s="51">
        <v>0</v>
      </c>
      <c r="H39" s="40">
        <v>0</v>
      </c>
      <c r="I39" s="1"/>
      <c r="J39" s="32" t="s">
        <v>27</v>
      </c>
      <c r="K39" s="67" t="s">
        <v>23</v>
      </c>
      <c r="L39" s="68" t="s">
        <v>24</v>
      </c>
      <c r="M39" s="69" t="s">
        <v>25</v>
      </c>
      <c r="N39" s="70" t="s">
        <v>26</v>
      </c>
      <c r="O39" s="71" t="s">
        <v>5</v>
      </c>
      <c r="P39" s="72" t="s">
        <v>6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53" t="s">
        <v>22</v>
      </c>
      <c r="C40" s="54">
        <v>1.6666666666666667</v>
      </c>
      <c r="D40" s="55">
        <v>1.6666666666666667</v>
      </c>
      <c r="E40" s="56">
        <v>1.6666666666666667</v>
      </c>
      <c r="F40" s="57">
        <v>1.6666666666666667</v>
      </c>
      <c r="G40" s="51">
        <v>0</v>
      </c>
      <c r="H40" s="40">
        <v>0</v>
      </c>
      <c r="I40" s="1"/>
      <c r="J40" s="73" t="s">
        <v>33</v>
      </c>
      <c r="K40" s="10">
        <v>1664.8092400000005</v>
      </c>
      <c r="L40" s="10">
        <v>1709.5718599999998</v>
      </c>
      <c r="M40" s="11">
        <v>1683.1787600000007</v>
      </c>
      <c r="N40" s="74">
        <v>1685.8532866666671</v>
      </c>
      <c r="O40" s="74">
        <v>22.500841250586966</v>
      </c>
      <c r="P40" s="74">
        <v>1.3346856116451555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75" t="s">
        <v>34</v>
      </c>
      <c r="K41" s="28">
        <v>1.6648092400000005</v>
      </c>
      <c r="L41" s="28">
        <v>1.7095718599999998</v>
      </c>
      <c r="M41" s="29">
        <v>1.6831787600000008</v>
      </c>
      <c r="N41" s="76">
        <v>1.6858532866666671</v>
      </c>
      <c r="O41" s="76">
        <v>2.2500841250586972E-2</v>
      </c>
      <c r="P41" s="76">
        <v>1.3346856116451562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32" t="s">
        <v>27</v>
      </c>
      <c r="B42" s="64"/>
      <c r="C42" s="58" t="s">
        <v>23</v>
      </c>
      <c r="D42" s="59" t="s">
        <v>24</v>
      </c>
      <c r="E42" s="60" t="s">
        <v>25</v>
      </c>
      <c r="F42" s="61" t="s">
        <v>26</v>
      </c>
      <c r="G42" s="62" t="s">
        <v>5</v>
      </c>
      <c r="H42" s="63" t="s">
        <v>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1"/>
      <c r="B43" s="34" t="s">
        <v>18</v>
      </c>
      <c r="C43" s="35">
        <v>0.97369280000000002</v>
      </c>
      <c r="D43" s="36">
        <v>0.97963549999999999</v>
      </c>
      <c r="E43" s="37">
        <v>0.97977069999999999</v>
      </c>
      <c r="F43" s="38">
        <v>0.97769966666666663</v>
      </c>
      <c r="G43" s="39">
        <v>3.4707067181387148E-3</v>
      </c>
      <c r="H43" s="40">
        <v>0.35498700024841118</v>
      </c>
      <c r="I43" s="1"/>
      <c r="J43" s="32" t="s">
        <v>28</v>
      </c>
      <c r="K43" s="67" t="s">
        <v>23</v>
      </c>
      <c r="L43" s="68" t="s">
        <v>24</v>
      </c>
      <c r="M43" s="69" t="s">
        <v>25</v>
      </c>
      <c r="N43" s="70" t="s">
        <v>26</v>
      </c>
      <c r="O43" s="71" t="s">
        <v>5</v>
      </c>
      <c r="P43" s="72" t="s">
        <v>6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34" t="s">
        <v>19</v>
      </c>
      <c r="C44" s="41">
        <v>8.9999999999999993E-3</v>
      </c>
      <c r="D44" s="42">
        <v>8.9999999999999993E-3</v>
      </c>
      <c r="E44" s="43">
        <v>8.9999999999999993E-3</v>
      </c>
      <c r="F44" s="44">
        <v>8.9999999999999993E-3</v>
      </c>
      <c r="G44" s="45">
        <v>0</v>
      </c>
      <c r="H44" s="40">
        <v>0</v>
      </c>
      <c r="I44" s="1"/>
      <c r="J44" s="73" t="s">
        <v>33</v>
      </c>
      <c r="K44" s="10">
        <v>1702.1674200000007</v>
      </c>
      <c r="L44" s="10">
        <v>1704.3345800000011</v>
      </c>
      <c r="M44" s="11">
        <v>1679.4635800000003</v>
      </c>
      <c r="N44" s="74">
        <v>1695.3218600000007</v>
      </c>
      <c r="O44" s="74">
        <v>13.776353981921684</v>
      </c>
      <c r="P44" s="74">
        <v>0.81260994192109792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46" t="s">
        <v>20</v>
      </c>
      <c r="C45" s="47">
        <v>15</v>
      </c>
      <c r="D45" s="48">
        <v>15</v>
      </c>
      <c r="E45" s="49">
        <v>15</v>
      </c>
      <c r="F45" s="50">
        <v>15</v>
      </c>
      <c r="G45" s="51">
        <v>0</v>
      </c>
      <c r="H45" s="40">
        <v>0</v>
      </c>
      <c r="I45" s="1"/>
      <c r="J45" s="75" t="s">
        <v>34</v>
      </c>
      <c r="K45" s="28">
        <v>1.7021674200000008</v>
      </c>
      <c r="L45" s="28">
        <v>1.7043345800000012</v>
      </c>
      <c r="M45" s="29">
        <v>1.6794635800000004</v>
      </c>
      <c r="N45" s="76">
        <v>1.6953218600000008</v>
      </c>
      <c r="O45" s="76">
        <v>1.3776353981921679E-2</v>
      </c>
      <c r="P45" s="76">
        <v>0.81260994192109759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52" t="s">
        <v>21</v>
      </c>
      <c r="C46" s="47">
        <v>1666.6666666666667</v>
      </c>
      <c r="D46" s="48">
        <v>1666.6666666666667</v>
      </c>
      <c r="E46" s="49">
        <v>1666.6666666666667</v>
      </c>
      <c r="F46" s="50">
        <v>1666.6666666666667</v>
      </c>
      <c r="G46" s="51">
        <v>0</v>
      </c>
      <c r="H46" s="40">
        <v>0</v>
      </c>
      <c r="I46" s="1"/>
      <c r="J46" s="1"/>
      <c r="K46" s="1"/>
      <c r="L46" s="1"/>
      <c r="M46" s="1"/>
      <c r="N46" s="1"/>
      <c r="O46" s="77"/>
      <c r="P46" s="7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53" t="s">
        <v>22</v>
      </c>
      <c r="C47" s="54">
        <v>1.6666666666666667</v>
      </c>
      <c r="D47" s="55">
        <v>1.6666666666666667</v>
      </c>
      <c r="E47" s="56">
        <v>1.6666666666666667</v>
      </c>
      <c r="F47" s="57">
        <v>1.6666666666666667</v>
      </c>
      <c r="G47" s="51">
        <v>0</v>
      </c>
      <c r="H47" s="40">
        <v>0</v>
      </c>
      <c r="I47" s="1"/>
      <c r="J47" s="32" t="s">
        <v>29</v>
      </c>
      <c r="K47" s="67" t="s">
        <v>23</v>
      </c>
      <c r="L47" s="68" t="s">
        <v>24</v>
      </c>
      <c r="M47" s="69" t="s">
        <v>25</v>
      </c>
      <c r="N47" s="70" t="s">
        <v>26</v>
      </c>
      <c r="O47" s="78" t="s">
        <v>5</v>
      </c>
      <c r="P47" s="74" t="s">
        <v>6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73" t="s">
        <v>33</v>
      </c>
      <c r="K48" s="10">
        <v>1690.6091200000003</v>
      </c>
      <c r="L48" s="10">
        <v>1687.7272600000008</v>
      </c>
      <c r="M48" s="11">
        <v>1696.9429400000006</v>
      </c>
      <c r="N48" s="74">
        <v>1691.7597733333339</v>
      </c>
      <c r="O48" s="74">
        <v>4.7143601671629662</v>
      </c>
      <c r="P48" s="74">
        <v>0.27866605185168203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32" t="s">
        <v>28</v>
      </c>
      <c r="B49" s="64"/>
      <c r="C49" s="58" t="s">
        <v>23</v>
      </c>
      <c r="D49" s="59" t="s">
        <v>24</v>
      </c>
      <c r="E49" s="60" t="s">
        <v>25</v>
      </c>
      <c r="F49" s="61" t="s">
        <v>26</v>
      </c>
      <c r="G49" s="62" t="s">
        <v>5</v>
      </c>
      <c r="H49" s="63" t="s">
        <v>6</v>
      </c>
      <c r="I49" s="1"/>
      <c r="J49" s="75" t="s">
        <v>34</v>
      </c>
      <c r="K49" s="28">
        <v>1.6906091200000004</v>
      </c>
      <c r="L49" s="28">
        <v>1.6877272600000008</v>
      </c>
      <c r="M49" s="29">
        <v>1.6969429400000007</v>
      </c>
      <c r="N49" s="76">
        <v>1.6917597733333338</v>
      </c>
      <c r="O49" s="76">
        <v>4.7143601671629821E-3</v>
      </c>
      <c r="P49" s="76">
        <v>0.27866605185168297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1"/>
      <c r="B50" s="34" t="s">
        <v>18</v>
      </c>
      <c r="C50" s="35">
        <v>0.98794380000000004</v>
      </c>
      <c r="D50" s="36">
        <v>0.98581249999999998</v>
      </c>
      <c r="E50" s="37">
        <v>0.98373889999999997</v>
      </c>
      <c r="F50" s="38">
        <v>0.98583173333333329</v>
      </c>
      <c r="G50" s="39">
        <v>2.1025159793289262E-3</v>
      </c>
      <c r="H50" s="40">
        <v>0.21327331107711617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1"/>
      <c r="B51" s="34" t="s">
        <v>19</v>
      </c>
      <c r="C51" s="41">
        <v>8.9999999999999993E-3</v>
      </c>
      <c r="D51" s="42">
        <v>8.9999999999999993E-3</v>
      </c>
      <c r="E51" s="43">
        <v>8.9999999999999993E-3</v>
      </c>
      <c r="F51" s="44">
        <v>8.9999999999999993E-3</v>
      </c>
      <c r="G51" s="45">
        <v>0</v>
      </c>
      <c r="H51" s="40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"/>
      <c r="B52" s="46" t="s">
        <v>20</v>
      </c>
      <c r="C52" s="47">
        <v>15</v>
      </c>
      <c r="D52" s="48">
        <v>15</v>
      </c>
      <c r="E52" s="49">
        <v>15</v>
      </c>
      <c r="F52" s="50">
        <v>15</v>
      </c>
      <c r="G52" s="51">
        <v>0</v>
      </c>
      <c r="H52" s="40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1"/>
      <c r="B53" s="52" t="s">
        <v>21</v>
      </c>
      <c r="C53" s="47">
        <v>1666.6666666666667</v>
      </c>
      <c r="D53" s="48">
        <v>1666.6666666666667</v>
      </c>
      <c r="E53" s="49">
        <v>1666.6666666666667</v>
      </c>
      <c r="F53" s="50">
        <v>1666.6666666666667</v>
      </c>
      <c r="G53" s="51">
        <v>0</v>
      </c>
      <c r="H53" s="40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1"/>
      <c r="B54" s="53" t="s">
        <v>22</v>
      </c>
      <c r="C54" s="54">
        <v>1.6666666666666667</v>
      </c>
      <c r="D54" s="55">
        <v>1.6666666666666667</v>
      </c>
      <c r="E54" s="56">
        <v>1.6666666666666667</v>
      </c>
      <c r="F54" s="57">
        <v>1.6666666666666667</v>
      </c>
      <c r="G54" s="51">
        <v>0</v>
      </c>
      <c r="H54" s="40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32" t="s">
        <v>29</v>
      </c>
      <c r="B56" s="64"/>
      <c r="C56" s="58" t="s">
        <v>23</v>
      </c>
      <c r="D56" s="59" t="s">
        <v>24</v>
      </c>
      <c r="E56" s="60" t="s">
        <v>25</v>
      </c>
      <c r="F56" s="61" t="s">
        <v>26</v>
      </c>
      <c r="G56" s="62" t="s">
        <v>5</v>
      </c>
      <c r="H56" s="63" t="s">
        <v>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34" t="s">
        <v>18</v>
      </c>
      <c r="C57" s="35">
        <v>0.9898863</v>
      </c>
      <c r="D57" s="36">
        <v>0.98712560000000005</v>
      </c>
      <c r="E57" s="37">
        <v>0.98407299999999998</v>
      </c>
      <c r="F57" s="38">
        <v>0.98702829999999997</v>
      </c>
      <c r="G57" s="39">
        <v>2.9078711611761738E-3</v>
      </c>
      <c r="H57" s="40">
        <v>0.2946086916835286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34" t="s">
        <v>19</v>
      </c>
      <c r="C58" s="41">
        <v>8.9999999999999993E-3</v>
      </c>
      <c r="D58" s="42">
        <v>8.9999999999999993E-3</v>
      </c>
      <c r="E58" s="43">
        <v>8.9999999999999993E-3</v>
      </c>
      <c r="F58" s="44">
        <v>8.9999999999999993E-3</v>
      </c>
      <c r="G58" s="45">
        <v>0</v>
      </c>
      <c r="H58" s="40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46" t="s">
        <v>20</v>
      </c>
      <c r="C59" s="47">
        <v>15</v>
      </c>
      <c r="D59" s="48">
        <v>15</v>
      </c>
      <c r="E59" s="49">
        <v>15</v>
      </c>
      <c r="F59" s="50">
        <v>15</v>
      </c>
      <c r="G59" s="51">
        <v>0</v>
      </c>
      <c r="H59" s="40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52" t="s">
        <v>21</v>
      </c>
      <c r="C60" s="47">
        <v>1666.6666666666667</v>
      </c>
      <c r="D60" s="48">
        <v>1666.6666666666667</v>
      </c>
      <c r="E60" s="49">
        <v>1666.6666666666667</v>
      </c>
      <c r="F60" s="50">
        <v>1666.6666666666667</v>
      </c>
      <c r="G60" s="51">
        <v>0</v>
      </c>
      <c r="H60" s="40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53" t="s">
        <v>22</v>
      </c>
      <c r="C61" s="54">
        <v>1.6666666666666667</v>
      </c>
      <c r="D61" s="55">
        <v>1.6666666666666667</v>
      </c>
      <c r="E61" s="56">
        <v>1.6666666666666667</v>
      </c>
      <c r="F61" s="57">
        <v>1.6666666666666667</v>
      </c>
      <c r="G61" s="51">
        <v>0</v>
      </c>
      <c r="H61" s="40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J1" workbookViewId="0">
      <selection activeCell="I33" sqref="I33"/>
    </sheetView>
  </sheetViews>
  <sheetFormatPr defaultRowHeight="15" x14ac:dyDescent="0.25"/>
  <cols>
    <col min="2" max="2" width="38.710937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8.5703125" bestFit="1" customWidth="1"/>
    <col min="9" max="9" width="47.5703125" customWidth="1"/>
    <col min="10" max="10" width="38.7109375" bestFit="1" customWidth="1"/>
    <col min="11" max="11" width="11.42578125" bestFit="1" customWidth="1"/>
    <col min="12" max="12" width="11.85546875" bestFit="1" customWidth="1"/>
    <col min="13" max="13" width="11.42578125" bestFit="1" customWidth="1"/>
  </cols>
  <sheetData>
    <row r="1" spans="1:26" ht="27" thickBot="1" x14ac:dyDescent="0.45">
      <c r="A1" s="32" t="s">
        <v>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1"/>
      <c r="J1" s="31" t="s">
        <v>14</v>
      </c>
      <c r="K1" s="3" t="s">
        <v>1</v>
      </c>
      <c r="L1" s="4" t="s">
        <v>2</v>
      </c>
      <c r="M1" s="5" t="s">
        <v>3</v>
      </c>
      <c r="N1" s="6" t="s">
        <v>4</v>
      </c>
      <c r="O1" s="7" t="s">
        <v>5</v>
      </c>
      <c r="P1" s="8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1"/>
      <c r="B2" s="9" t="s">
        <v>7</v>
      </c>
      <c r="C2" s="10">
        <v>3.3123999999999998</v>
      </c>
      <c r="D2" s="11">
        <v>3.0933000000000002</v>
      </c>
      <c r="E2" s="12">
        <v>3.1147999999999998</v>
      </c>
      <c r="F2" s="13">
        <v>3.1734999999999993</v>
      </c>
      <c r="G2" s="14">
        <v>0.12077031920136656</v>
      </c>
      <c r="H2" s="15">
        <v>3.8055874964980809</v>
      </c>
      <c r="I2" s="1"/>
      <c r="J2" s="9" t="s">
        <v>7</v>
      </c>
      <c r="K2" s="10">
        <v>3.3123999999999998</v>
      </c>
      <c r="L2" s="11">
        <v>3.0933000000000002</v>
      </c>
      <c r="M2" s="12">
        <v>3.1147999999999998</v>
      </c>
      <c r="N2" s="13">
        <v>3.1734999999999993</v>
      </c>
      <c r="O2" s="14">
        <v>0.12077031920136656</v>
      </c>
      <c r="P2" s="15">
        <v>3.8055874964980809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1"/>
      <c r="B3" s="16" t="s">
        <v>8</v>
      </c>
      <c r="C3" s="17">
        <v>55.158721885071778</v>
      </c>
      <c r="D3" s="18">
        <v>48.956478712511391</v>
      </c>
      <c r="E3" s="19">
        <v>45.79013943059762</v>
      </c>
      <c r="F3" s="20">
        <v>49.96844667606026</v>
      </c>
      <c r="G3" s="21">
        <v>4.7655685569517514</v>
      </c>
      <c r="H3" s="22">
        <v>9.5371556931645056</v>
      </c>
      <c r="I3" s="1"/>
      <c r="J3" s="16" t="s">
        <v>8</v>
      </c>
      <c r="K3" s="17">
        <v>43.186434261823578</v>
      </c>
      <c r="L3" s="18">
        <v>38.483443650392353</v>
      </c>
      <c r="M3" s="19">
        <v>35.252883638634394</v>
      </c>
      <c r="N3" s="20">
        <v>38.974253850283439</v>
      </c>
      <c r="O3" s="21">
        <v>3.9894833452358487</v>
      </c>
      <c r="P3" s="22">
        <v>10.236201982367996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"/>
      <c r="B4" s="16" t="s">
        <v>9</v>
      </c>
      <c r="C4" s="10">
        <v>16.65219233337513</v>
      </c>
      <c r="D4" s="11">
        <v>15.82661840510503</v>
      </c>
      <c r="E4" s="12">
        <v>14.700828120777457</v>
      </c>
      <c r="F4" s="13">
        <v>15.726546286419207</v>
      </c>
      <c r="G4" s="14">
        <v>0.97952355472210884</v>
      </c>
      <c r="H4" s="15">
        <v>6.2284721443765738</v>
      </c>
      <c r="I4" s="1"/>
      <c r="J4" s="16" t="s">
        <v>9</v>
      </c>
      <c r="K4" s="10">
        <v>13.037807710971979</v>
      </c>
      <c r="L4" s="11">
        <v>12.440902482912215</v>
      </c>
      <c r="M4" s="12">
        <v>11.317864273351224</v>
      </c>
      <c r="N4" s="13">
        <v>12.265524822411805</v>
      </c>
      <c r="O4" s="14">
        <v>0.87328079676907011</v>
      </c>
      <c r="P4" s="15">
        <v>7.1197996776574488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1"/>
      <c r="B5" s="16" t="s">
        <v>10</v>
      </c>
      <c r="C5" s="23">
        <v>50</v>
      </c>
      <c r="D5" s="24">
        <v>50</v>
      </c>
      <c r="E5" s="25">
        <v>50</v>
      </c>
      <c r="F5" s="6">
        <v>50</v>
      </c>
      <c r="G5" s="26">
        <v>0</v>
      </c>
      <c r="H5" s="26">
        <v>0</v>
      </c>
      <c r="I5" s="1"/>
      <c r="J5" s="16" t="s">
        <v>10</v>
      </c>
      <c r="K5" s="23">
        <v>50</v>
      </c>
      <c r="L5" s="24">
        <v>50</v>
      </c>
      <c r="M5" s="25">
        <v>50</v>
      </c>
      <c r="N5" s="6">
        <v>50</v>
      </c>
      <c r="O5" s="26">
        <v>0</v>
      </c>
      <c r="P5" s="26">
        <v>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27" t="s">
        <v>11</v>
      </c>
      <c r="C6" s="10">
        <v>3.2980000000000143</v>
      </c>
      <c r="D6" s="11">
        <v>3.0980000000000061</v>
      </c>
      <c r="E6" s="12">
        <v>3.1196000000000086</v>
      </c>
      <c r="F6" s="13">
        <v>3.1718666666666766</v>
      </c>
      <c r="G6" s="14">
        <v>0.10976726895269935</v>
      </c>
      <c r="H6" s="14">
        <v>3.460652054080636</v>
      </c>
      <c r="I6" s="1"/>
      <c r="J6" s="27" t="s">
        <v>11</v>
      </c>
      <c r="K6" s="10">
        <v>3.2980000000000143</v>
      </c>
      <c r="L6" s="11">
        <v>3.0980000000000061</v>
      </c>
      <c r="M6" s="12">
        <v>3.1196000000000086</v>
      </c>
      <c r="N6" s="13">
        <v>3.1718666666666766</v>
      </c>
      <c r="O6" s="14">
        <v>0.10976726895269935</v>
      </c>
      <c r="P6" s="14">
        <v>3.460652054080636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27" t="s">
        <v>12</v>
      </c>
      <c r="C7" s="28">
        <v>-0.43662825955080109</v>
      </c>
      <c r="D7" s="29">
        <v>0.15171078114931902</v>
      </c>
      <c r="E7" s="30">
        <v>0.15386588024132664</v>
      </c>
      <c r="F7" s="13">
        <v>-4.3683866053385145E-2</v>
      </c>
      <c r="G7" s="14">
        <v>0.34030153305386845</v>
      </c>
      <c r="H7" s="14">
        <v>-779.00965230044665</v>
      </c>
      <c r="I7" s="1"/>
      <c r="J7" s="27" t="s">
        <v>12</v>
      </c>
      <c r="K7" s="28">
        <v>-0.43662825955080109</v>
      </c>
      <c r="L7" s="29">
        <v>0.15171078114931902</v>
      </c>
      <c r="M7" s="30">
        <v>0.15386588024132664</v>
      </c>
      <c r="N7" s="13">
        <v>-4.3683866053385145E-2</v>
      </c>
      <c r="O7" s="14">
        <v>0.34030153305386845</v>
      </c>
      <c r="P7" s="14">
        <v>-779.00965230044665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thickBot="1" x14ac:dyDescent="0.45">
      <c r="A9" s="32" t="s">
        <v>15</v>
      </c>
      <c r="B9" s="2" t="s">
        <v>0</v>
      </c>
      <c r="C9" s="3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8" t="s">
        <v>6</v>
      </c>
      <c r="I9" s="1"/>
      <c r="J9" s="31" t="s">
        <v>14</v>
      </c>
      <c r="K9" s="3" t="s">
        <v>1</v>
      </c>
      <c r="L9" s="4" t="s">
        <v>2</v>
      </c>
      <c r="M9" s="5" t="s">
        <v>3</v>
      </c>
      <c r="N9" s="6" t="s">
        <v>4</v>
      </c>
      <c r="O9" s="7" t="s">
        <v>5</v>
      </c>
      <c r="P9" s="8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1"/>
      <c r="B10" s="9" t="s">
        <v>7</v>
      </c>
      <c r="C10" s="10">
        <v>3.8582999999999998</v>
      </c>
      <c r="D10" s="11">
        <v>3.9268000000000001</v>
      </c>
      <c r="E10" s="12">
        <v>3.7892999999999999</v>
      </c>
      <c r="F10" s="13">
        <v>3.8581333333333334</v>
      </c>
      <c r="G10" s="14">
        <v>6.8750151514984634E-2</v>
      </c>
      <c r="H10" s="15">
        <v>1.7819537474508733</v>
      </c>
      <c r="I10" s="1"/>
      <c r="J10" s="9" t="s">
        <v>7</v>
      </c>
      <c r="K10" s="10">
        <v>3.8582999999999998</v>
      </c>
      <c r="L10" s="11">
        <v>3.9268000000000001</v>
      </c>
      <c r="M10" s="12">
        <v>3.7892999999999999</v>
      </c>
      <c r="N10" s="13">
        <v>3.8581333333333334</v>
      </c>
      <c r="O10" s="14">
        <v>6.8750151514984634E-2</v>
      </c>
      <c r="P10" s="15">
        <v>1.7819537474508733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6" t="s">
        <v>8</v>
      </c>
      <c r="C11" s="17">
        <v>62.101891507591731</v>
      </c>
      <c r="D11" s="18">
        <v>65.748804758142597</v>
      </c>
      <c r="E11" s="19">
        <v>68.064286795161124</v>
      </c>
      <c r="F11" s="20">
        <v>65.304994353631812</v>
      </c>
      <c r="G11" s="21">
        <v>3.0058717783151434</v>
      </c>
      <c r="H11" s="22">
        <v>4.6028206694852543</v>
      </c>
      <c r="I11" s="1"/>
      <c r="J11" s="16" t="s">
        <v>8</v>
      </c>
      <c r="K11" s="17">
        <v>48.383799146873621</v>
      </c>
      <c r="L11" s="18">
        <v>51.75843338822903</v>
      </c>
      <c r="M11" s="19">
        <v>53.141291130459805</v>
      </c>
      <c r="N11" s="20">
        <v>51.094507888520816</v>
      </c>
      <c r="O11" s="21">
        <v>2.4472495367950935</v>
      </c>
      <c r="P11" s="22">
        <v>4.7896528177442468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6" t="s">
        <v>9</v>
      </c>
      <c r="C12" s="10">
        <v>16.09566169234941</v>
      </c>
      <c r="D12" s="11">
        <v>16.743609238602065</v>
      </c>
      <c r="E12" s="12">
        <v>17.962232284369442</v>
      </c>
      <c r="F12" s="13">
        <v>16.933834405106971</v>
      </c>
      <c r="G12" s="14">
        <v>0.94771338189737941</v>
      </c>
      <c r="H12" s="15">
        <v>5.5965669630710719</v>
      </c>
      <c r="I12" s="1"/>
      <c r="J12" s="16" t="s">
        <v>9</v>
      </c>
      <c r="K12" s="10">
        <v>12.540185871205873</v>
      </c>
      <c r="L12" s="11">
        <v>13.180817303715246</v>
      </c>
      <c r="M12" s="12">
        <v>14.024039038993958</v>
      </c>
      <c r="N12" s="13">
        <v>13.248347404638359</v>
      </c>
      <c r="O12" s="14">
        <v>0.7442279837433543</v>
      </c>
      <c r="P12" s="15">
        <v>5.6175156116663558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6" t="s">
        <v>10</v>
      </c>
      <c r="C13" s="23">
        <v>50</v>
      </c>
      <c r="D13" s="24">
        <v>50</v>
      </c>
      <c r="E13" s="25">
        <v>50</v>
      </c>
      <c r="F13" s="6">
        <v>50</v>
      </c>
      <c r="G13" s="26">
        <v>0</v>
      </c>
      <c r="H13" s="26">
        <v>0</v>
      </c>
      <c r="I13" s="1"/>
      <c r="J13" s="16" t="s">
        <v>10</v>
      </c>
      <c r="K13" s="23">
        <v>50</v>
      </c>
      <c r="L13" s="24">
        <v>50</v>
      </c>
      <c r="M13" s="25">
        <v>50</v>
      </c>
      <c r="N13" s="6">
        <v>50</v>
      </c>
      <c r="O13" s="26">
        <v>0</v>
      </c>
      <c r="P13" s="2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27" t="s">
        <v>11</v>
      </c>
      <c r="C14" s="10">
        <v>3.8790000000000342</v>
      </c>
      <c r="D14" s="11">
        <v>3.9191999999999854</v>
      </c>
      <c r="E14" s="12">
        <v>3.7771999999999926</v>
      </c>
      <c r="F14" s="13">
        <v>3.8584666666666707</v>
      </c>
      <c r="G14" s="14">
        <v>7.3192986913595423E-2</v>
      </c>
      <c r="H14" s="14">
        <v>1.8969449067918693</v>
      </c>
      <c r="I14" s="1"/>
      <c r="J14" s="27" t="s">
        <v>11</v>
      </c>
      <c r="K14" s="10">
        <v>3.8790000000000342</v>
      </c>
      <c r="L14" s="11">
        <v>3.9191999999999854</v>
      </c>
      <c r="M14" s="12">
        <v>3.7771999999999926</v>
      </c>
      <c r="N14" s="13">
        <v>3.8584666666666707</v>
      </c>
      <c r="O14" s="14">
        <v>7.3192986913595423E-2</v>
      </c>
      <c r="P14" s="14">
        <v>1.8969449067918693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27" t="s">
        <v>12</v>
      </c>
      <c r="C15" s="28">
        <v>0.53364269141619047</v>
      </c>
      <c r="D15" s="29">
        <v>-0.1939171259444521</v>
      </c>
      <c r="E15" s="30">
        <v>-0.3203431112995645</v>
      </c>
      <c r="F15" s="13">
        <v>6.4608180573912932E-3</v>
      </c>
      <c r="G15" s="14">
        <v>0.46090826434532772</v>
      </c>
      <c r="H15" s="14">
        <v>7133.8994574849594</v>
      </c>
      <c r="I15" s="1"/>
      <c r="J15" s="27" t="s">
        <v>12</v>
      </c>
      <c r="K15" s="28">
        <v>0.53364269141619047</v>
      </c>
      <c r="L15" s="29">
        <v>-0.1939171259444521</v>
      </c>
      <c r="M15" s="30">
        <v>-0.3203431112995645</v>
      </c>
      <c r="N15" s="13">
        <v>6.4608180573912932E-3</v>
      </c>
      <c r="O15" s="14">
        <v>0.46090826434532772</v>
      </c>
      <c r="P15" s="14">
        <v>7133.8994574849594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thickBot="1" x14ac:dyDescent="0.45">
      <c r="A17" s="32" t="s">
        <v>16</v>
      </c>
      <c r="B17" s="2" t="s">
        <v>0</v>
      </c>
      <c r="C17" s="3" t="s">
        <v>1</v>
      </c>
      <c r="D17" s="4" t="s">
        <v>2</v>
      </c>
      <c r="E17" s="5" t="s">
        <v>3</v>
      </c>
      <c r="F17" s="6" t="s">
        <v>4</v>
      </c>
      <c r="G17" s="7" t="s">
        <v>5</v>
      </c>
      <c r="H17" s="8" t="s">
        <v>6</v>
      </c>
      <c r="I17" s="1"/>
      <c r="J17" s="31" t="s">
        <v>14</v>
      </c>
      <c r="K17" s="3" t="s">
        <v>1</v>
      </c>
      <c r="L17" s="4" t="s">
        <v>2</v>
      </c>
      <c r="M17" s="5" t="s">
        <v>3</v>
      </c>
      <c r="N17" s="6" t="s">
        <v>4</v>
      </c>
      <c r="O17" s="7" t="s">
        <v>5</v>
      </c>
      <c r="P17" s="8" t="s">
        <v>6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9" t="s">
        <v>7</v>
      </c>
      <c r="C18" s="10">
        <v>4.2161</v>
      </c>
      <c r="D18" s="11">
        <v>4.1269999999999998</v>
      </c>
      <c r="E18" s="12">
        <v>4.1566000000000001</v>
      </c>
      <c r="F18" s="13">
        <v>4.1665666666666672</v>
      </c>
      <c r="G18" s="14">
        <v>4.5378445691025379E-2</v>
      </c>
      <c r="H18" s="15">
        <v>1.0891088351966538</v>
      </c>
      <c r="I18" s="1"/>
      <c r="J18" s="9" t="s">
        <v>7</v>
      </c>
      <c r="K18" s="10">
        <v>4.2161</v>
      </c>
      <c r="L18" s="11">
        <v>4.1269999999999998</v>
      </c>
      <c r="M18" s="12">
        <v>4.1566000000000001</v>
      </c>
      <c r="N18" s="13">
        <v>4.1665666666666672</v>
      </c>
      <c r="O18" s="14">
        <v>4.5378445691025379E-2</v>
      </c>
      <c r="P18" s="15">
        <v>1.0891088351966538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"/>
      <c r="B19" s="16" t="s">
        <v>8</v>
      </c>
      <c r="C19" s="17">
        <v>72.244055054866593</v>
      </c>
      <c r="D19" s="18">
        <v>68.385077639306928</v>
      </c>
      <c r="E19" s="19">
        <v>87.126722894364207</v>
      </c>
      <c r="F19" s="20">
        <v>75.918618529512571</v>
      </c>
      <c r="G19" s="21">
        <v>9.8964200225893002</v>
      </c>
      <c r="H19" s="22">
        <v>13.035563889696137</v>
      </c>
      <c r="I19" s="1"/>
      <c r="J19" s="16" t="s">
        <v>8</v>
      </c>
      <c r="K19" s="17">
        <v>57.0942541781057</v>
      </c>
      <c r="L19" s="18">
        <v>54.17828767499411</v>
      </c>
      <c r="M19" s="19">
        <v>69.175347367836196</v>
      </c>
      <c r="N19" s="20">
        <v>60.149296406978671</v>
      </c>
      <c r="O19" s="21">
        <v>7.9515980860965243</v>
      </c>
      <c r="P19" s="22">
        <v>13.219769076424242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"/>
      <c r="B20" s="16" t="s">
        <v>9</v>
      </c>
      <c r="C20" s="10">
        <v>17.135280248302127</v>
      </c>
      <c r="D20" s="11">
        <v>16.570166619652756</v>
      </c>
      <c r="E20" s="12">
        <v>20.961055404504691</v>
      </c>
      <c r="F20" s="13">
        <v>18.222167424153191</v>
      </c>
      <c r="G20" s="14">
        <v>2.3887169945405349</v>
      </c>
      <c r="H20" s="15">
        <v>13.10885219600347</v>
      </c>
      <c r="I20" s="1"/>
      <c r="J20" s="16" t="s">
        <v>9</v>
      </c>
      <c r="K20" s="10">
        <v>13.541959198810678</v>
      </c>
      <c r="L20" s="11">
        <v>13.12776536830485</v>
      </c>
      <c r="M20" s="12">
        <v>16.642291143683828</v>
      </c>
      <c r="N20" s="13">
        <v>14.437338570266453</v>
      </c>
      <c r="O20" s="14">
        <v>1.9207423097782017</v>
      </c>
      <c r="P20" s="15">
        <v>13.303991593948972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6" t="s">
        <v>10</v>
      </c>
      <c r="C21" s="23">
        <v>50</v>
      </c>
      <c r="D21" s="24">
        <v>50</v>
      </c>
      <c r="E21" s="25">
        <v>50</v>
      </c>
      <c r="F21" s="6">
        <v>50</v>
      </c>
      <c r="G21" s="26">
        <v>0</v>
      </c>
      <c r="H21" s="26">
        <v>0</v>
      </c>
      <c r="I21" s="1"/>
      <c r="J21" s="16" t="s">
        <v>10</v>
      </c>
      <c r="K21" s="23">
        <v>50</v>
      </c>
      <c r="L21" s="24">
        <v>50</v>
      </c>
      <c r="M21" s="25">
        <v>50</v>
      </c>
      <c r="N21" s="6">
        <v>50</v>
      </c>
      <c r="O21" s="26">
        <v>0</v>
      </c>
      <c r="P21" s="2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"/>
      <c r="B22" s="27" t="s">
        <v>11</v>
      </c>
      <c r="C22" s="10">
        <v>4.2179999999999813</v>
      </c>
      <c r="D22" s="11">
        <v>4.1436000000000197</v>
      </c>
      <c r="E22" s="12">
        <v>4.1906000000000239</v>
      </c>
      <c r="F22" s="13">
        <v>4.1840666666666744</v>
      </c>
      <c r="G22" s="14">
        <v>3.7627826582624431E-2</v>
      </c>
      <c r="H22" s="14">
        <v>0.89931230977735455</v>
      </c>
      <c r="I22" s="1"/>
      <c r="J22" s="27" t="s">
        <v>11</v>
      </c>
      <c r="K22" s="10">
        <v>4.2179999999999813</v>
      </c>
      <c r="L22" s="11">
        <v>4.1436000000000197</v>
      </c>
      <c r="M22" s="12">
        <v>4.1906000000000239</v>
      </c>
      <c r="N22" s="13">
        <v>4.1840666666666744</v>
      </c>
      <c r="O22" s="14">
        <v>3.7627826582624431E-2</v>
      </c>
      <c r="P22" s="14">
        <v>0.89931230977735455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"/>
      <c r="B23" s="27" t="s">
        <v>12</v>
      </c>
      <c r="C23" s="28">
        <v>4.5045045044602716E-2</v>
      </c>
      <c r="D23" s="29">
        <v>0.40061782025340165</v>
      </c>
      <c r="E23" s="30">
        <v>0.8113396649650042</v>
      </c>
      <c r="F23" s="13">
        <v>0.41900084342100286</v>
      </c>
      <c r="G23" s="14">
        <v>0.38347791694610472</v>
      </c>
      <c r="H23" s="14">
        <v>91.521991654034579</v>
      </c>
      <c r="I23" s="1"/>
      <c r="J23" s="27" t="s">
        <v>12</v>
      </c>
      <c r="K23" s="28">
        <v>4.5045045044602716E-2</v>
      </c>
      <c r="L23" s="29">
        <v>0.40061782025340165</v>
      </c>
      <c r="M23" s="30">
        <v>0.8113396649650042</v>
      </c>
      <c r="N23" s="13">
        <v>0.41900084342100286</v>
      </c>
      <c r="O23" s="14">
        <v>0.38347791694610472</v>
      </c>
      <c r="P23" s="14">
        <v>91.521991654034579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thickBot="1" x14ac:dyDescent="0.45">
      <c r="A25" s="32" t="s">
        <v>17</v>
      </c>
      <c r="B25" s="2" t="s">
        <v>0</v>
      </c>
      <c r="C25" s="3" t="s">
        <v>1</v>
      </c>
      <c r="D25" s="4" t="s">
        <v>2</v>
      </c>
      <c r="E25" s="5" t="s">
        <v>3</v>
      </c>
      <c r="F25" s="6" t="s">
        <v>4</v>
      </c>
      <c r="G25" s="7" t="s">
        <v>5</v>
      </c>
      <c r="H25" s="8" t="s">
        <v>6</v>
      </c>
      <c r="I25" s="1"/>
      <c r="J25" s="31" t="s">
        <v>14</v>
      </c>
      <c r="K25" s="3" t="s">
        <v>1</v>
      </c>
      <c r="L25" s="4" t="s">
        <v>2</v>
      </c>
      <c r="M25" s="5" t="s">
        <v>3</v>
      </c>
      <c r="N25" s="6" t="s">
        <v>4</v>
      </c>
      <c r="O25" s="7" t="s">
        <v>5</v>
      </c>
      <c r="P25" s="8" t="s">
        <v>6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9" t="s">
        <v>7</v>
      </c>
      <c r="C26" s="10">
        <v>4.7767999999999997</v>
      </c>
      <c r="D26" s="11">
        <v>4.8903999999999996</v>
      </c>
      <c r="E26" s="12">
        <v>4.8787000000000003</v>
      </c>
      <c r="F26" s="13">
        <v>4.8486333333333329</v>
      </c>
      <c r="G26" s="14">
        <v>6.248394460446096E-2</v>
      </c>
      <c r="H26" s="15">
        <v>1.2886918912778371</v>
      </c>
      <c r="I26" s="1"/>
      <c r="J26" s="9" t="s">
        <v>7</v>
      </c>
      <c r="K26" s="10">
        <v>4.7767999999999997</v>
      </c>
      <c r="L26" s="11">
        <v>4.8906999999999998</v>
      </c>
      <c r="M26" s="12">
        <v>4.8787000000000003</v>
      </c>
      <c r="N26" s="13">
        <v>4.8487333333333336</v>
      </c>
      <c r="O26" s="14">
        <v>6.2584369720668706E-2</v>
      </c>
      <c r="P26" s="15">
        <v>1.2907364752444357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6" t="s">
        <v>8</v>
      </c>
      <c r="C27" s="17">
        <v>80.471101529630715</v>
      </c>
      <c r="D27" s="18">
        <v>94.097155097146967</v>
      </c>
      <c r="E27" s="19">
        <v>73.515107229214081</v>
      </c>
      <c r="F27" s="20">
        <v>82.694454618663926</v>
      </c>
      <c r="G27" s="21">
        <v>10.469605906067093</v>
      </c>
      <c r="H27" s="22">
        <v>12.660590065375594</v>
      </c>
      <c r="I27" s="1"/>
      <c r="J27" s="16" t="s">
        <v>8</v>
      </c>
      <c r="K27" s="17">
        <v>64.072245338129918</v>
      </c>
      <c r="L27" s="18">
        <v>75.128016020034238</v>
      </c>
      <c r="M27" s="19">
        <v>58.363430218280001</v>
      </c>
      <c r="N27" s="20">
        <v>65.854563858814714</v>
      </c>
      <c r="O27" s="21">
        <v>8.5232229090865594</v>
      </c>
      <c r="P27" s="22">
        <v>12.942493898159368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1"/>
      <c r="B28" s="16" t="s">
        <v>9</v>
      </c>
      <c r="C28" s="10">
        <v>16.846236294094524</v>
      </c>
      <c r="D28" s="11">
        <v>19.241198081373092</v>
      </c>
      <c r="E28" s="12">
        <v>15.068585325847884</v>
      </c>
      <c r="F28" s="13">
        <v>17.052006567105167</v>
      </c>
      <c r="G28" s="14">
        <v>2.0939031390764167</v>
      </c>
      <c r="H28" s="15">
        <v>12.2795116858314</v>
      </c>
      <c r="I28" s="1"/>
      <c r="J28" s="16" t="s">
        <v>9</v>
      </c>
      <c r="K28" s="10">
        <v>13.413214984535657</v>
      </c>
      <c r="L28" s="11">
        <v>15.361403484170822</v>
      </c>
      <c r="M28" s="12">
        <v>11.962906146776804</v>
      </c>
      <c r="N28" s="13">
        <v>13.57917487182776</v>
      </c>
      <c r="O28" s="14">
        <v>1.7053161147456126</v>
      </c>
      <c r="P28" s="15">
        <v>12.558319123524747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6" t="s">
        <v>10</v>
      </c>
      <c r="C29" s="23">
        <v>50</v>
      </c>
      <c r="D29" s="24">
        <v>50</v>
      </c>
      <c r="E29" s="25">
        <v>50</v>
      </c>
      <c r="F29" s="6">
        <v>50</v>
      </c>
      <c r="G29" s="26">
        <v>0</v>
      </c>
      <c r="H29" s="26">
        <v>0</v>
      </c>
      <c r="I29" s="1"/>
      <c r="J29" s="16" t="s">
        <v>10</v>
      </c>
      <c r="K29" s="23">
        <v>50</v>
      </c>
      <c r="L29" s="24">
        <v>50</v>
      </c>
      <c r="M29" s="25">
        <v>50</v>
      </c>
      <c r="N29" s="6">
        <v>50</v>
      </c>
      <c r="O29" s="26">
        <v>0</v>
      </c>
      <c r="P29" s="26"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27" t="s">
        <v>11</v>
      </c>
      <c r="C30" s="10">
        <v>4.7710000000000257</v>
      </c>
      <c r="D30" s="11">
        <v>4.8844000000000065</v>
      </c>
      <c r="E30" s="12">
        <v>4.9240000000000235</v>
      </c>
      <c r="F30" s="13">
        <v>4.8598000000000185</v>
      </c>
      <c r="G30" s="14">
        <v>7.9411082350005713E-2</v>
      </c>
      <c r="H30" s="14">
        <v>1.6340401323100828</v>
      </c>
      <c r="I30" s="1"/>
      <c r="J30" s="27" t="s">
        <v>11</v>
      </c>
      <c r="K30" s="10">
        <v>4.7710000000000257</v>
      </c>
      <c r="L30" s="11">
        <v>4.8844000000000065</v>
      </c>
      <c r="M30" s="12">
        <v>4.9240000000000235</v>
      </c>
      <c r="N30" s="13">
        <v>4.8598000000000185</v>
      </c>
      <c r="O30" s="14">
        <v>7.9411082350005713E-2</v>
      </c>
      <c r="P30" s="14">
        <v>1.6340401323100828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"/>
      <c r="B31" s="27" t="s">
        <v>12</v>
      </c>
      <c r="C31" s="28">
        <v>-0.12156780549096879</v>
      </c>
      <c r="D31" s="29">
        <v>-0.12284006223882216</v>
      </c>
      <c r="E31" s="30">
        <v>0.91998375304676472</v>
      </c>
      <c r="F31" s="13">
        <v>0.22519196177232459</v>
      </c>
      <c r="G31" s="14">
        <v>0.6017076778437076</v>
      </c>
      <c r="H31" s="14">
        <v>267.19767131477414</v>
      </c>
      <c r="I31" s="1"/>
      <c r="J31" s="27" t="s">
        <v>12</v>
      </c>
      <c r="K31" s="28">
        <v>-0.12156780549096879</v>
      </c>
      <c r="L31" s="29">
        <v>-0.12898206535076895</v>
      </c>
      <c r="M31" s="30">
        <v>0.91998375304676472</v>
      </c>
      <c r="N31" s="13">
        <v>0.22314462740167565</v>
      </c>
      <c r="O31" s="14">
        <v>0.60349177134794174</v>
      </c>
      <c r="P31" s="14">
        <v>270.448712288114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thickBot="1" x14ac:dyDescent="0.4">
      <c r="A33" s="1"/>
      <c r="B33" s="66" t="s">
        <v>32</v>
      </c>
      <c r="C33" s="1"/>
      <c r="D33" s="1"/>
      <c r="E33" s="1"/>
      <c r="F33" s="1"/>
      <c r="G33" s="1"/>
      <c r="H33" s="1"/>
      <c r="I33" s="1"/>
      <c r="J33" s="65" t="s">
        <v>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80" t="s">
        <v>36</v>
      </c>
      <c r="C34" s="1"/>
      <c r="D34" s="1"/>
      <c r="E34" s="1"/>
      <c r="F34" s="1"/>
      <c r="G34" s="1"/>
      <c r="H34" s="1"/>
      <c r="I34" s="1"/>
      <c r="J34" s="79" t="s">
        <v>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32" t="s">
        <v>30</v>
      </c>
      <c r="B35" s="64"/>
      <c r="C35" s="58" t="s">
        <v>23</v>
      </c>
      <c r="D35" s="59" t="s">
        <v>24</v>
      </c>
      <c r="E35" s="60" t="s">
        <v>25</v>
      </c>
      <c r="F35" s="61" t="s">
        <v>26</v>
      </c>
      <c r="G35" s="62" t="s">
        <v>5</v>
      </c>
      <c r="H35" s="63" t="s">
        <v>6</v>
      </c>
      <c r="I35" s="1"/>
      <c r="J35" s="32" t="s">
        <v>30</v>
      </c>
      <c r="K35" s="67" t="s">
        <v>23</v>
      </c>
      <c r="L35" s="68" t="s">
        <v>24</v>
      </c>
      <c r="M35" s="69" t="s">
        <v>25</v>
      </c>
      <c r="N35" s="70" t="s">
        <v>26</v>
      </c>
      <c r="O35" s="71" t="s">
        <v>5</v>
      </c>
      <c r="P35" s="72" t="s">
        <v>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34" t="s">
        <v>18</v>
      </c>
      <c r="C36" s="35">
        <v>0.95352709999999996</v>
      </c>
      <c r="D36" s="36">
        <v>0.97415490000000005</v>
      </c>
      <c r="E36" s="37">
        <v>0.92470509999999995</v>
      </c>
      <c r="F36" s="38">
        <v>0.95079569999999991</v>
      </c>
      <c r="G36" s="39">
        <v>2.483779558414962E-2</v>
      </c>
      <c r="H36" s="40">
        <v>2.6123167767954381</v>
      </c>
      <c r="I36" s="1"/>
      <c r="J36" s="73" t="s">
        <v>33</v>
      </c>
      <c r="K36" s="10">
        <v>1772.9368955223899</v>
      </c>
      <c r="L36" s="10">
        <v>1767.6471800000008</v>
      </c>
      <c r="M36" s="11">
        <v>1771.5687400000006</v>
      </c>
      <c r="N36" s="74">
        <v>1770.7176051741305</v>
      </c>
      <c r="O36" s="74">
        <v>2.7456502774038385</v>
      </c>
      <c r="P36" s="74">
        <v>0.15505861970202944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1"/>
      <c r="B37" s="34" t="s">
        <v>19</v>
      </c>
      <c r="C37" s="41">
        <v>8.5000000000000006E-3</v>
      </c>
      <c r="D37" s="42">
        <v>8.5000000000000006E-3</v>
      </c>
      <c r="E37" s="43">
        <v>8.9999999999999993E-3</v>
      </c>
      <c r="F37" s="44">
        <v>8.666666666666668E-3</v>
      </c>
      <c r="G37" s="45">
        <v>2.8867513459481214E-4</v>
      </c>
      <c r="H37" s="40">
        <v>3.3308669376324471</v>
      </c>
      <c r="I37" s="1"/>
      <c r="J37" s="75" t="s">
        <v>34</v>
      </c>
      <c r="K37" s="28">
        <v>1.7729368955223899</v>
      </c>
      <c r="L37" s="28">
        <v>1.7676471800000009</v>
      </c>
      <c r="M37" s="29">
        <v>1.7715687400000006</v>
      </c>
      <c r="N37" s="76">
        <v>1.7707176051741307</v>
      </c>
      <c r="O37" s="76">
        <v>2.7456502774038001E-3</v>
      </c>
      <c r="P37" s="76">
        <v>0.15505861970202728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1"/>
      <c r="B38" s="46" t="s">
        <v>20</v>
      </c>
      <c r="C38" s="47">
        <v>15</v>
      </c>
      <c r="D38" s="48">
        <v>15</v>
      </c>
      <c r="E38" s="49">
        <v>15</v>
      </c>
      <c r="F38" s="50">
        <v>15</v>
      </c>
      <c r="G38" s="51">
        <v>0</v>
      </c>
      <c r="H38" s="40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52" t="s">
        <v>21</v>
      </c>
      <c r="C39" s="47">
        <v>1764.705882352941</v>
      </c>
      <c r="D39" s="48">
        <v>1764.705882352941</v>
      </c>
      <c r="E39" s="49">
        <v>1666.6666666666667</v>
      </c>
      <c r="F39" s="50">
        <v>1732.0261437908496</v>
      </c>
      <c r="G39" s="51">
        <v>56.602967567610222</v>
      </c>
      <c r="H39" s="40">
        <v>3.2680203916393826</v>
      </c>
      <c r="I39" s="1"/>
      <c r="J39" s="32" t="s">
        <v>27</v>
      </c>
      <c r="K39" s="67" t="s">
        <v>23</v>
      </c>
      <c r="L39" s="68" t="s">
        <v>24</v>
      </c>
      <c r="M39" s="69" t="s">
        <v>25</v>
      </c>
      <c r="N39" s="70" t="s">
        <v>26</v>
      </c>
      <c r="O39" s="71" t="s">
        <v>5</v>
      </c>
      <c r="P39" s="72" t="s">
        <v>6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53" t="s">
        <v>22</v>
      </c>
      <c r="C40" s="54">
        <v>1.7647058823529409</v>
      </c>
      <c r="D40" s="55">
        <v>1.7647058823529409</v>
      </c>
      <c r="E40" s="56">
        <v>1.6666666666666667</v>
      </c>
      <c r="F40" s="57">
        <v>1.7320261437908495</v>
      </c>
      <c r="G40" s="51">
        <v>5.6602967567610164E-2</v>
      </c>
      <c r="H40" s="40">
        <v>3.26802039163938</v>
      </c>
      <c r="I40" s="1"/>
      <c r="J40" s="73" t="s">
        <v>33</v>
      </c>
      <c r="K40" s="10">
        <v>1734.4564400000004</v>
      </c>
      <c r="L40" s="10">
        <v>1754.4986200000003</v>
      </c>
      <c r="M40" s="11">
        <v>1765.8764600000002</v>
      </c>
      <c r="N40" s="74">
        <v>1751.6105066666669</v>
      </c>
      <c r="O40" s="74">
        <v>15.907869535853322</v>
      </c>
      <c r="P40" s="74">
        <v>0.90818532289613663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75" t="s">
        <v>34</v>
      </c>
      <c r="K41" s="28">
        <v>1.7344564400000004</v>
      </c>
      <c r="L41" s="28">
        <v>1.7544986200000003</v>
      </c>
      <c r="M41" s="29">
        <v>1.7658764600000001</v>
      </c>
      <c r="N41" s="76">
        <v>1.751610506666667</v>
      </c>
      <c r="O41" s="76">
        <v>1.5907869535853263E-2</v>
      </c>
      <c r="P41" s="76">
        <v>0.90818532289613318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32" t="s">
        <v>27</v>
      </c>
      <c r="B42" s="64"/>
      <c r="C42" s="58" t="s">
        <v>23</v>
      </c>
      <c r="D42" s="59" t="s">
        <v>24</v>
      </c>
      <c r="E42" s="60" t="s">
        <v>25</v>
      </c>
      <c r="F42" s="61" t="s">
        <v>26</v>
      </c>
      <c r="G42" s="62" t="s">
        <v>5</v>
      </c>
      <c r="H42" s="63" t="s">
        <v>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1"/>
      <c r="B43" s="34" t="s">
        <v>18</v>
      </c>
      <c r="C43" s="35">
        <v>0.94837329999999997</v>
      </c>
      <c r="D43" s="36">
        <v>0.97370769999999995</v>
      </c>
      <c r="E43" s="37">
        <v>0.95777820000000002</v>
      </c>
      <c r="F43" s="38">
        <v>0.95995306666666658</v>
      </c>
      <c r="G43" s="39">
        <v>1.2806462806073069E-2</v>
      </c>
      <c r="H43" s="40">
        <v>1.3340717635854977</v>
      </c>
      <c r="I43" s="1"/>
      <c r="J43" s="32" t="s">
        <v>28</v>
      </c>
      <c r="K43" s="67" t="s">
        <v>23</v>
      </c>
      <c r="L43" s="68" t="s">
        <v>24</v>
      </c>
      <c r="M43" s="69" t="s">
        <v>25</v>
      </c>
      <c r="N43" s="70" t="s">
        <v>26</v>
      </c>
      <c r="O43" s="71" t="s">
        <v>5</v>
      </c>
      <c r="P43" s="72" t="s">
        <v>6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34" t="s">
        <v>19</v>
      </c>
      <c r="C44" s="41">
        <v>8.9999999999999993E-3</v>
      </c>
      <c r="D44" s="42">
        <v>8.5000000000000006E-3</v>
      </c>
      <c r="E44" s="43">
        <v>8.5000000000000006E-3</v>
      </c>
      <c r="F44" s="44">
        <v>8.666666666666668E-3</v>
      </c>
      <c r="G44" s="45">
        <v>2.8867513459481214E-4</v>
      </c>
      <c r="H44" s="40">
        <v>3.3308669376324471</v>
      </c>
      <c r="I44" s="1"/>
      <c r="J44" s="73" t="s">
        <v>33</v>
      </c>
      <c r="K44" s="10">
        <v>1779.2638000000004</v>
      </c>
      <c r="L44" s="10">
        <v>1757.3807600000002</v>
      </c>
      <c r="M44" s="11">
        <v>1789.5692400000003</v>
      </c>
      <c r="N44" s="74">
        <v>1775.4046000000005</v>
      </c>
      <c r="O44" s="74">
        <v>16.437598050128887</v>
      </c>
      <c r="P44" s="74">
        <v>0.92585082015270681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46" t="s">
        <v>20</v>
      </c>
      <c r="C45" s="47">
        <v>15</v>
      </c>
      <c r="D45" s="48">
        <v>15</v>
      </c>
      <c r="E45" s="49">
        <v>15</v>
      </c>
      <c r="F45" s="50">
        <v>15</v>
      </c>
      <c r="G45" s="51">
        <v>0</v>
      </c>
      <c r="H45" s="40">
        <v>0</v>
      </c>
      <c r="I45" s="1"/>
      <c r="J45" s="75" t="s">
        <v>34</v>
      </c>
      <c r="K45" s="28">
        <v>1.7792638000000005</v>
      </c>
      <c r="L45" s="28">
        <v>1.7573807600000002</v>
      </c>
      <c r="M45" s="29">
        <v>1.7895692400000003</v>
      </c>
      <c r="N45" s="76">
        <v>1.7754046000000006</v>
      </c>
      <c r="O45" s="76">
        <v>1.6437598050128923E-2</v>
      </c>
      <c r="P45" s="76">
        <v>0.9258508201527087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52" t="s">
        <v>21</v>
      </c>
      <c r="C46" s="47">
        <v>1666.6666666666667</v>
      </c>
      <c r="D46" s="48">
        <v>1764.705882352941</v>
      </c>
      <c r="E46" s="49">
        <v>1764.705882352941</v>
      </c>
      <c r="F46" s="50">
        <v>1732.0261437908496</v>
      </c>
      <c r="G46" s="51">
        <v>56.602967567610214</v>
      </c>
      <c r="H46" s="40">
        <v>3.2680203916393826</v>
      </c>
      <c r="I46" s="1"/>
      <c r="J46" s="1"/>
      <c r="K46" s="1"/>
      <c r="L46" s="1"/>
      <c r="M46" s="1"/>
      <c r="N46" s="1"/>
      <c r="O46" s="77"/>
      <c r="P46" s="7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53" t="s">
        <v>22</v>
      </c>
      <c r="C47" s="54">
        <v>1.6666666666666667</v>
      </c>
      <c r="D47" s="55">
        <v>1.7647058823529409</v>
      </c>
      <c r="E47" s="56">
        <v>1.7647058823529409</v>
      </c>
      <c r="F47" s="57">
        <v>1.7320261437908495</v>
      </c>
      <c r="G47" s="51">
        <v>5.6602967567610171E-2</v>
      </c>
      <c r="H47" s="40">
        <v>3.26802039163938</v>
      </c>
      <c r="I47" s="1"/>
      <c r="J47" s="32" t="s">
        <v>29</v>
      </c>
      <c r="K47" s="67" t="s">
        <v>23</v>
      </c>
      <c r="L47" s="68" t="s">
        <v>24</v>
      </c>
      <c r="M47" s="69" t="s">
        <v>25</v>
      </c>
      <c r="N47" s="70" t="s">
        <v>26</v>
      </c>
      <c r="O47" s="78" t="s">
        <v>5</v>
      </c>
      <c r="P47" s="74" t="s">
        <v>6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73" t="s">
        <v>33</v>
      </c>
      <c r="K48" s="10">
        <v>1800.9557800000005</v>
      </c>
      <c r="L48" s="10">
        <v>1809.9020399999999</v>
      </c>
      <c r="M48" s="11">
        <v>1792.5226200000002</v>
      </c>
      <c r="N48" s="74">
        <v>1801.1268133333335</v>
      </c>
      <c r="O48" s="74">
        <v>8.6909722807595653</v>
      </c>
      <c r="P48" s="74">
        <v>0.48252972619264051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32" t="s">
        <v>28</v>
      </c>
      <c r="B49" s="64"/>
      <c r="C49" s="58" t="s">
        <v>23</v>
      </c>
      <c r="D49" s="59" t="s">
        <v>24</v>
      </c>
      <c r="E49" s="60" t="s">
        <v>25</v>
      </c>
      <c r="F49" s="61" t="s">
        <v>26</v>
      </c>
      <c r="G49" s="62" t="s">
        <v>5</v>
      </c>
      <c r="H49" s="63" t="s">
        <v>6</v>
      </c>
      <c r="I49" s="1"/>
      <c r="J49" s="75" t="s">
        <v>34</v>
      </c>
      <c r="K49" s="28">
        <v>1.8009557800000005</v>
      </c>
      <c r="L49" s="28">
        <v>1.8099020399999999</v>
      </c>
      <c r="M49" s="29">
        <v>1.7925226200000002</v>
      </c>
      <c r="N49" s="76">
        <v>1.8011268133333338</v>
      </c>
      <c r="O49" s="76">
        <v>8.6909722807595388E-3</v>
      </c>
      <c r="P49" s="76">
        <v>0.48252972619263895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1"/>
      <c r="B50" s="34" t="s">
        <v>18</v>
      </c>
      <c r="C50" s="35">
        <v>0.95342139999999997</v>
      </c>
      <c r="D50" s="36">
        <v>0.96527030000000003</v>
      </c>
      <c r="E50" s="37">
        <v>0.97161280000000005</v>
      </c>
      <c r="F50" s="38">
        <v>0.96343483333333335</v>
      </c>
      <c r="G50" s="39">
        <v>9.2335508826958922E-3</v>
      </c>
      <c r="H50" s="40">
        <v>0.95839911151533264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1"/>
      <c r="B51" s="34" t="s">
        <v>19</v>
      </c>
      <c r="C51" s="41">
        <v>8.5000000000000006E-3</v>
      </c>
      <c r="D51" s="42">
        <v>8.5000000000000006E-3</v>
      </c>
      <c r="E51" s="43">
        <v>8.5000000000000006E-3</v>
      </c>
      <c r="F51" s="44">
        <v>8.5000000000000006E-3</v>
      </c>
      <c r="G51" s="45">
        <v>0</v>
      </c>
      <c r="H51" s="40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"/>
      <c r="B52" s="46" t="s">
        <v>20</v>
      </c>
      <c r="C52" s="47">
        <v>15</v>
      </c>
      <c r="D52" s="48">
        <v>15</v>
      </c>
      <c r="E52" s="49">
        <v>15</v>
      </c>
      <c r="F52" s="50">
        <v>15</v>
      </c>
      <c r="G52" s="51">
        <v>0</v>
      </c>
      <c r="H52" s="40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1"/>
      <c r="B53" s="52" t="s">
        <v>21</v>
      </c>
      <c r="C53" s="47">
        <v>1764.705882352941</v>
      </c>
      <c r="D53" s="48">
        <v>1764.705882352941</v>
      </c>
      <c r="E53" s="49">
        <v>1764.705882352941</v>
      </c>
      <c r="F53" s="50">
        <v>1764.7058823529412</v>
      </c>
      <c r="G53" s="51">
        <v>2.7847474288855413E-13</v>
      </c>
      <c r="H53" s="40">
        <v>1.57802354303514E-14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1"/>
      <c r="B54" s="53" t="s">
        <v>22</v>
      </c>
      <c r="C54" s="54">
        <v>1.7647058823529409</v>
      </c>
      <c r="D54" s="55">
        <v>1.7647058823529409</v>
      </c>
      <c r="E54" s="56">
        <v>1.7647058823529409</v>
      </c>
      <c r="F54" s="57">
        <v>1.7647058823529409</v>
      </c>
      <c r="G54" s="51">
        <v>0</v>
      </c>
      <c r="H54" s="40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32" t="s">
        <v>29</v>
      </c>
      <c r="B56" s="64"/>
      <c r="C56" s="58" t="s">
        <v>23</v>
      </c>
      <c r="D56" s="59" t="s">
        <v>24</v>
      </c>
      <c r="E56" s="60" t="s">
        <v>25</v>
      </c>
      <c r="F56" s="61" t="s">
        <v>26</v>
      </c>
      <c r="G56" s="62" t="s">
        <v>5</v>
      </c>
      <c r="H56" s="63" t="s">
        <v>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34" t="s">
        <v>18</v>
      </c>
      <c r="C57" s="35">
        <v>0.96709750000000005</v>
      </c>
      <c r="D57" s="36">
        <v>0.97802489999999997</v>
      </c>
      <c r="E57" s="37">
        <v>0.96205969999999996</v>
      </c>
      <c r="F57" s="38">
        <v>0.9690607</v>
      </c>
      <c r="G57" s="39">
        <v>8.1616492475479439E-3</v>
      </c>
      <c r="H57" s="40">
        <v>0.84222270571368174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34" t="s">
        <v>19</v>
      </c>
      <c r="C58" s="41">
        <v>8.5000000000000006E-3</v>
      </c>
      <c r="D58" s="42">
        <v>8.5000000000000006E-3</v>
      </c>
      <c r="E58" s="43">
        <v>8.5000000000000006E-3</v>
      </c>
      <c r="F58" s="44">
        <v>8.5000000000000006E-3</v>
      </c>
      <c r="G58" s="45">
        <v>0</v>
      </c>
      <c r="H58" s="40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46" t="s">
        <v>20</v>
      </c>
      <c r="C59" s="47">
        <v>15</v>
      </c>
      <c r="D59" s="48">
        <v>15</v>
      </c>
      <c r="E59" s="49">
        <v>15</v>
      </c>
      <c r="F59" s="50">
        <v>15</v>
      </c>
      <c r="G59" s="51">
        <v>0</v>
      </c>
      <c r="H59" s="40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52" t="s">
        <v>21</v>
      </c>
      <c r="C60" s="47">
        <v>1764.705882352941</v>
      </c>
      <c r="D60" s="48">
        <v>1764.705882352941</v>
      </c>
      <c r="E60" s="49">
        <v>1764.705882352941</v>
      </c>
      <c r="F60" s="50">
        <v>1764.7058823529412</v>
      </c>
      <c r="G60" s="51">
        <v>2.7847474288855413E-13</v>
      </c>
      <c r="H60" s="40">
        <v>1.57802354303514E-14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53" t="s">
        <v>22</v>
      </c>
      <c r="C61" s="54">
        <v>1.7647058823529409</v>
      </c>
      <c r="D61" s="55">
        <v>1.7647058823529409</v>
      </c>
      <c r="E61" s="56">
        <v>1.7647058823529409</v>
      </c>
      <c r="F61" s="57">
        <v>1.7647058823529409</v>
      </c>
      <c r="G61" s="51">
        <v>0</v>
      </c>
      <c r="H61" s="40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09"/>
  <sheetViews>
    <sheetView workbookViewId="0">
      <selection activeCell="T30" sqref="T30"/>
    </sheetView>
  </sheetViews>
  <sheetFormatPr defaultRowHeight="15" x14ac:dyDescent="0.25"/>
  <cols>
    <col min="2" max="2" width="19.7109375" bestFit="1" customWidth="1"/>
    <col min="3" max="7" width="10" bestFit="1" customWidth="1"/>
  </cols>
  <sheetData>
    <row r="1" spans="1:8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5.75" thickBot="1" x14ac:dyDescent="0.3">
      <c r="A2" s="1"/>
      <c r="B2" s="81"/>
      <c r="C2" s="82" t="s">
        <v>30</v>
      </c>
      <c r="D2" s="86" t="s">
        <v>27</v>
      </c>
      <c r="E2" s="83" t="s">
        <v>28</v>
      </c>
      <c r="F2" s="86" t="s">
        <v>42</v>
      </c>
      <c r="G2" s="1" t="s">
        <v>43</v>
      </c>
      <c r="H2" s="1" t="s">
        <v>5</v>
      </c>
      <c r="I2" s="1" t="s">
        <v>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5.75" thickBot="1" x14ac:dyDescent="0.3">
      <c r="A3" s="1"/>
      <c r="B3" s="82" t="s">
        <v>37</v>
      </c>
      <c r="C3" s="10">
        <f>'Lactose 316'!N37</f>
        <v>1.7597750466666671</v>
      </c>
      <c r="D3" s="11">
        <f>'Lactose 316'!N41</f>
        <v>1.7121190987755106</v>
      </c>
      <c r="E3" s="87">
        <f>'Lactose 316'!N45</f>
        <v>1.6908627266666674</v>
      </c>
      <c r="F3" s="11">
        <f>'Lactose 316'!N49</f>
        <v>1.6796828600000004</v>
      </c>
      <c r="G3" s="77">
        <f>AVERAGE(C3:F3)</f>
        <v>1.7106099330272115</v>
      </c>
      <c r="H3" s="1">
        <f>STDEV(C3:F3)</f>
        <v>3.5430316517133457E-2</v>
      </c>
      <c r="I3" s="1">
        <f>H3/G3*100</f>
        <v>2.0712095629208447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5.75" thickBot="1" x14ac:dyDescent="0.3">
      <c r="A4" s="1"/>
      <c r="B4" s="85" t="s">
        <v>38</v>
      </c>
      <c r="C4" s="28">
        <f>'Avicel PH102'!N37</f>
        <v>1.6771931733333341</v>
      </c>
      <c r="D4" s="29">
        <f>'Avicel PH102'!N41</f>
        <v>1.6858532866666671</v>
      </c>
      <c r="E4" s="88">
        <f>'Avicel PH102'!N45</f>
        <v>1.6953218600000008</v>
      </c>
      <c r="F4" s="29">
        <f>'Avicel PH102'!N49</f>
        <v>1.6917597733333338</v>
      </c>
      <c r="G4" s="77">
        <f t="shared" ref="G4:G5" si="0">AVERAGE(C4:F4)</f>
        <v>1.687532023333334</v>
      </c>
      <c r="H4" s="1">
        <f t="shared" ref="H4:H7" si="1">STDEV(C4:F4)</f>
        <v>7.9218137963969742E-3</v>
      </c>
      <c r="I4" s="1">
        <f t="shared" ref="I4:I7" si="2">H4/G4*100</f>
        <v>0.4694319092534458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5.75" thickBot="1" x14ac:dyDescent="0.3">
      <c r="A5" s="1"/>
      <c r="B5" s="84" t="s">
        <v>39</v>
      </c>
      <c r="C5" s="89">
        <f>'Avicel PH101'!N37</f>
        <v>1.7269480800000008</v>
      </c>
      <c r="D5" s="90">
        <f>'Avicel PH101'!N41</f>
        <v>1.7322585266666675</v>
      </c>
      <c r="E5" s="91">
        <f>'Avicel PH101'!N45</f>
        <v>1.7399511533333341</v>
      </c>
      <c r="F5" s="90">
        <f>'Avicel PH101'!N49</f>
        <v>1.7419119333333339</v>
      </c>
      <c r="G5" s="77">
        <f t="shared" si="0"/>
        <v>1.7352674233333341</v>
      </c>
      <c r="H5" s="1">
        <f t="shared" si="1"/>
        <v>6.9366603996820807E-3</v>
      </c>
      <c r="I5" s="1">
        <f t="shared" si="2"/>
        <v>0.39974590120277914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5.75" thickBot="1" x14ac:dyDescent="0.3">
      <c r="A6" s="1"/>
      <c r="B6" s="85" t="s">
        <v>41</v>
      </c>
      <c r="C6" s="28">
        <f>'Lactose 200M'!N37</f>
        <v>1.7767858200000006</v>
      </c>
      <c r="D6" s="29">
        <f>'Lactose 200M'!N41</f>
        <v>1.7736112200000005</v>
      </c>
      <c r="E6" s="88">
        <f>'Lactose 200M'!N45</f>
        <v>1.7660131933333341</v>
      </c>
      <c r="F6" s="29">
        <f>'Lactose 200M'!N49</f>
        <v>1.7709314866666672</v>
      </c>
      <c r="G6" s="77">
        <f>AVERAGE(C6:F6)</f>
        <v>1.7718354300000005</v>
      </c>
      <c r="H6" s="1">
        <f t="shared" si="1"/>
        <v>4.5598006034165564E-3</v>
      </c>
      <c r="I6" s="1">
        <f t="shared" si="2"/>
        <v>0.25734899112027321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5.75" thickBot="1" x14ac:dyDescent="0.3">
      <c r="A7" s="1"/>
      <c r="B7" s="85" t="s">
        <v>40</v>
      </c>
      <c r="C7" s="28">
        <f>'Maize Starch'!N37</f>
        <v>1.7707176051741307</v>
      </c>
      <c r="D7" s="29">
        <f>'Maize Starch'!N41</f>
        <v>1.751610506666667</v>
      </c>
      <c r="E7" s="88">
        <f>'Maize Starch'!N45</f>
        <v>1.7754046000000006</v>
      </c>
      <c r="F7" s="29">
        <f>'Maize Starch'!N49</f>
        <v>1.8011268133333338</v>
      </c>
      <c r="G7" s="77">
        <f>AVERAGE(C7:F7)</f>
        <v>1.7747148812935332</v>
      </c>
      <c r="H7" s="1">
        <f t="shared" si="1"/>
        <v>2.0394903033539392E-2</v>
      </c>
      <c r="I7" s="1">
        <f t="shared" si="2"/>
        <v>1.1491932168098009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5.75" thickBot="1" x14ac:dyDescent="0.3">
      <c r="A9" s="1"/>
      <c r="B9" s="1"/>
      <c r="C9" s="1" t="s">
        <v>63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5.75" thickBot="1" x14ac:dyDescent="0.3">
      <c r="A10" s="1"/>
      <c r="B10" s="93" t="s">
        <v>64</v>
      </c>
      <c r="C10" s="94" t="s">
        <v>30</v>
      </c>
      <c r="D10" s="95" t="s">
        <v>27</v>
      </c>
      <c r="E10" s="96" t="s">
        <v>28</v>
      </c>
      <c r="F10" s="95" t="s">
        <v>42</v>
      </c>
      <c r="G10" s="93" t="s">
        <v>43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5.75" thickBot="1" x14ac:dyDescent="0.3">
      <c r="A11" s="1"/>
      <c r="B11" s="82" t="s">
        <v>37</v>
      </c>
      <c r="C11" s="10" t="s">
        <v>44</v>
      </c>
      <c r="D11" s="11" t="s">
        <v>45</v>
      </c>
      <c r="E11" s="87" t="s">
        <v>46</v>
      </c>
      <c r="F11" s="29" t="s">
        <v>47</v>
      </c>
      <c r="G11" s="29" t="s">
        <v>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5.75" thickBot="1" x14ac:dyDescent="0.3">
      <c r="A12" s="1"/>
      <c r="B12" s="85" t="s">
        <v>38</v>
      </c>
      <c r="C12" s="28" t="s">
        <v>51</v>
      </c>
      <c r="D12" s="29" t="s">
        <v>46</v>
      </c>
      <c r="E12" s="88" t="s">
        <v>50</v>
      </c>
      <c r="F12" s="92" t="s">
        <v>49</v>
      </c>
      <c r="G12" s="90" t="s">
        <v>57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5.75" thickBot="1" x14ac:dyDescent="0.3">
      <c r="A13" s="1"/>
      <c r="B13" s="84" t="s">
        <v>39</v>
      </c>
      <c r="C13" s="89" t="s">
        <v>54</v>
      </c>
      <c r="D13" s="90" t="s">
        <v>53</v>
      </c>
      <c r="E13" s="91" t="s">
        <v>52</v>
      </c>
      <c r="F13" s="90" t="s">
        <v>52</v>
      </c>
      <c r="G13" s="29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5.75" thickBot="1" x14ac:dyDescent="0.3">
      <c r="A14" s="1"/>
      <c r="B14" s="85" t="s">
        <v>41</v>
      </c>
      <c r="C14" s="28" t="s">
        <v>56</v>
      </c>
      <c r="D14" s="29" t="s">
        <v>55</v>
      </c>
      <c r="E14" s="88" t="s">
        <v>55</v>
      </c>
      <c r="F14" s="29" t="s">
        <v>55</v>
      </c>
      <c r="G14" s="90" t="s">
        <v>58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5.75" thickBot="1" x14ac:dyDescent="0.3">
      <c r="A15" s="1"/>
      <c r="B15" s="85" t="s">
        <v>40</v>
      </c>
      <c r="C15" s="28" t="s">
        <v>58</v>
      </c>
      <c r="D15" s="29" t="s">
        <v>62</v>
      </c>
      <c r="E15" s="88" t="s">
        <v>61</v>
      </c>
      <c r="F15" s="29" t="s">
        <v>60</v>
      </c>
      <c r="G15" s="29" t="s">
        <v>59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1:8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  <row r="243" spans="1:8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</row>
    <row r="244" spans="1:8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</row>
    <row r="245" spans="1:8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</row>
    <row r="246" spans="1:8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</row>
    <row r="247" spans="1:8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</row>
    <row r="248" spans="1:8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</row>
    <row r="249" spans="1:8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</row>
    <row r="250" spans="1:8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</row>
    <row r="251" spans="1:8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</row>
    <row r="252" spans="1:8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</row>
    <row r="253" spans="1:8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</row>
    <row r="254" spans="1:8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</row>
    <row r="255" spans="1:8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</row>
    <row r="256" spans="1:8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</row>
    <row r="257" spans="1:8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</row>
    <row r="258" spans="1:8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</row>
    <row r="259" spans="1:8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</row>
    <row r="260" spans="1:8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</row>
    <row r="261" spans="1:8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</row>
    <row r="262" spans="1:8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</row>
    <row r="263" spans="1:8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</row>
    <row r="264" spans="1:8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</row>
    <row r="265" spans="1:8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</row>
    <row r="266" spans="1:8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</row>
    <row r="267" spans="1:8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</row>
    <row r="268" spans="1:8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</row>
    <row r="269" spans="1:8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</row>
    <row r="270" spans="1:8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</row>
    <row r="271" spans="1:8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</row>
    <row r="272" spans="1:8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</row>
    <row r="273" spans="1:8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</row>
    <row r="274" spans="1:8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</row>
    <row r="275" spans="1:8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</row>
    <row r="276" spans="1:8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</row>
    <row r="277" spans="1:8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</row>
    <row r="278" spans="1:8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</row>
    <row r="279" spans="1:8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</row>
    <row r="280" spans="1:8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</row>
    <row r="281" spans="1:8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</row>
    <row r="282" spans="1:8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</row>
    <row r="283" spans="1:8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</row>
    <row r="284" spans="1:8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</row>
    <row r="285" spans="1:8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</row>
    <row r="286" spans="1:8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</row>
    <row r="287" spans="1:8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</row>
    <row r="288" spans="1:8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</row>
    <row r="289" spans="1:8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</row>
    <row r="290" spans="1:8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</row>
    <row r="291" spans="1:8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</row>
    <row r="292" spans="1:8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</row>
    <row r="293" spans="1:8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</row>
    <row r="294" spans="1:8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</row>
    <row r="295" spans="1:8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</row>
    <row r="296" spans="1:8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</row>
    <row r="297" spans="1:8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</row>
    <row r="298" spans="1:8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</row>
    <row r="299" spans="1:8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</row>
    <row r="300" spans="1:8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</row>
    <row r="301" spans="1:8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</row>
    <row r="302" spans="1:8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</row>
    <row r="303" spans="1:8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</row>
    <row r="304" spans="1:8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</row>
    <row r="305" spans="1:8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</row>
    <row r="306" spans="1:8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</row>
    <row r="307" spans="1:8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</row>
    <row r="308" spans="1:8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</row>
    <row r="309" spans="1:8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</row>
    <row r="310" spans="1:8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</row>
    <row r="311" spans="1:8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</row>
    <row r="312" spans="1:8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</row>
    <row r="313" spans="1:8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</row>
    <row r="314" spans="1:8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</row>
    <row r="315" spans="1:8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</row>
    <row r="316" spans="1:8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</row>
    <row r="317" spans="1:8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</row>
    <row r="318" spans="1:8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</row>
    <row r="319" spans="1:8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</row>
    <row r="320" spans="1:8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</row>
    <row r="321" spans="1:8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</row>
    <row r="322" spans="1:8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</row>
    <row r="323" spans="1:8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</row>
    <row r="324" spans="1:8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</row>
    <row r="325" spans="1:8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</row>
    <row r="326" spans="1:8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</row>
    <row r="327" spans="1:8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</row>
    <row r="328" spans="1:8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</row>
    <row r="329" spans="1:8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</row>
    <row r="330" spans="1:8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</row>
    <row r="331" spans="1:8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</row>
    <row r="332" spans="1:8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</row>
    <row r="333" spans="1:8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</row>
    <row r="334" spans="1:8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</row>
    <row r="335" spans="1:8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</row>
    <row r="336" spans="1:8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</row>
    <row r="337" spans="1:8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</row>
    <row r="338" spans="1:8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</row>
    <row r="339" spans="1:8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</row>
    <row r="340" spans="1:8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</row>
    <row r="341" spans="1:8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</row>
    <row r="342" spans="1:8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</row>
    <row r="343" spans="1:8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</row>
    <row r="344" spans="1:8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</row>
    <row r="345" spans="1:8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</row>
    <row r="346" spans="1:8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</row>
    <row r="347" spans="1:8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</row>
    <row r="348" spans="1:8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</row>
    <row r="349" spans="1:8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</row>
    <row r="350" spans="1:8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</row>
    <row r="351" spans="1:8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</row>
    <row r="352" spans="1:8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</row>
    <row r="353" spans="1:8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</row>
    <row r="354" spans="1:8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</row>
    <row r="355" spans="1:8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</row>
    <row r="356" spans="1:8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</row>
    <row r="357" spans="1:8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</row>
    <row r="358" spans="1:8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</row>
    <row r="359" spans="1:8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</row>
    <row r="360" spans="1:8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</row>
    <row r="361" spans="1:8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</row>
    <row r="362" spans="1:8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</row>
    <row r="363" spans="1:8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</row>
    <row r="364" spans="1:8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</row>
    <row r="365" spans="1:8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</row>
    <row r="366" spans="1:8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</row>
    <row r="367" spans="1:8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</row>
    <row r="368" spans="1:8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</row>
    <row r="369" spans="1:8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</row>
    <row r="370" spans="1:8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</row>
    <row r="371" spans="1:8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</row>
    <row r="372" spans="1:8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</row>
    <row r="373" spans="1:8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</row>
    <row r="374" spans="1:8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</row>
    <row r="375" spans="1:8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</row>
    <row r="376" spans="1:8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</row>
    <row r="377" spans="1:8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</row>
    <row r="378" spans="1:8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</row>
    <row r="379" spans="1:8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</row>
    <row r="380" spans="1:8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</row>
    <row r="381" spans="1:8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</row>
    <row r="382" spans="1:8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</row>
    <row r="383" spans="1:8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</row>
    <row r="384" spans="1:8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</row>
    <row r="385" spans="1:8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</row>
    <row r="386" spans="1:8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</row>
    <row r="387" spans="1:8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</row>
    <row r="388" spans="1:8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</row>
    <row r="389" spans="1:8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</row>
    <row r="390" spans="1:8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</row>
    <row r="391" spans="1:8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</row>
    <row r="392" spans="1:8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</row>
    <row r="393" spans="1:8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</row>
    <row r="394" spans="1:8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</row>
    <row r="395" spans="1:8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</row>
    <row r="396" spans="1:8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</row>
    <row r="397" spans="1:8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</row>
    <row r="398" spans="1:8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</row>
    <row r="399" spans="1:8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</row>
    <row r="400" spans="1:8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</row>
    <row r="401" spans="1:8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</row>
    <row r="402" spans="1:8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</row>
    <row r="403" spans="1:8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</row>
    <row r="404" spans="1:8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</row>
    <row r="405" spans="1:8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</row>
    <row r="406" spans="1:8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</row>
    <row r="407" spans="1:8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</row>
    <row r="408" spans="1:8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</row>
    <row r="409" spans="1:8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</row>
    <row r="410" spans="1:8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</row>
    <row r="411" spans="1:8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</row>
    <row r="412" spans="1:8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</row>
    <row r="413" spans="1:8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</row>
    <row r="414" spans="1:8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</row>
    <row r="415" spans="1:8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</row>
    <row r="416" spans="1:8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</row>
    <row r="417" spans="1:8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</row>
    <row r="418" spans="1:8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</row>
    <row r="419" spans="1:8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</row>
    <row r="420" spans="1:8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</row>
    <row r="421" spans="1:8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</row>
    <row r="422" spans="1:8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</row>
    <row r="423" spans="1:8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</row>
    <row r="424" spans="1:8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</row>
    <row r="425" spans="1:8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</row>
    <row r="426" spans="1:8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</row>
    <row r="427" spans="1:8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</row>
    <row r="428" spans="1:8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</row>
    <row r="429" spans="1:8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</row>
    <row r="430" spans="1:8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</row>
    <row r="431" spans="1:8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</row>
    <row r="432" spans="1:8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</row>
    <row r="433" spans="1:8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</row>
    <row r="434" spans="1:8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</row>
    <row r="435" spans="1:8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</row>
    <row r="436" spans="1:8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</row>
    <row r="437" spans="1:8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</row>
    <row r="438" spans="1:8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</row>
    <row r="439" spans="1:8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</row>
    <row r="440" spans="1:8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</row>
    <row r="441" spans="1:8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</row>
    <row r="442" spans="1:8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</row>
    <row r="443" spans="1:8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</row>
    <row r="444" spans="1:8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</row>
    <row r="445" spans="1:8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</row>
    <row r="446" spans="1:8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</row>
    <row r="447" spans="1:8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</row>
    <row r="448" spans="1:8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</row>
    <row r="449" spans="1:8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</row>
    <row r="450" spans="1:8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</row>
    <row r="451" spans="1:8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</row>
    <row r="452" spans="1:8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</row>
    <row r="453" spans="1:8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</row>
    <row r="454" spans="1:8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</row>
    <row r="455" spans="1:8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</row>
    <row r="456" spans="1:8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</row>
    <row r="457" spans="1:8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</row>
    <row r="458" spans="1:8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</row>
    <row r="459" spans="1:8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</row>
    <row r="460" spans="1:8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</row>
    <row r="461" spans="1:8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</row>
    <row r="462" spans="1:8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</row>
    <row r="463" spans="1:8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</row>
    <row r="464" spans="1:8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</row>
    <row r="465" spans="1:8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</row>
    <row r="466" spans="1:8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</row>
    <row r="467" spans="1:8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</row>
    <row r="468" spans="1:8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</row>
    <row r="469" spans="1:8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</row>
    <row r="470" spans="1:8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</row>
    <row r="471" spans="1:8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</row>
    <row r="472" spans="1:8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</row>
    <row r="473" spans="1:8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</row>
    <row r="474" spans="1:8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</row>
    <row r="475" spans="1:8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</row>
    <row r="476" spans="1:8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</row>
    <row r="477" spans="1:8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</row>
    <row r="478" spans="1:8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</row>
    <row r="479" spans="1:8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</row>
    <row r="480" spans="1:8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</row>
    <row r="481" spans="1:8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</row>
    <row r="482" spans="1:8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</row>
    <row r="483" spans="1:8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</row>
    <row r="484" spans="1:8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</row>
    <row r="485" spans="1:8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</row>
    <row r="486" spans="1:8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</row>
    <row r="487" spans="1:8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</row>
    <row r="488" spans="1:8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</row>
    <row r="489" spans="1:8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</row>
    <row r="490" spans="1:8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</row>
    <row r="491" spans="1:8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</row>
    <row r="492" spans="1:8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</row>
    <row r="493" spans="1:8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</row>
    <row r="494" spans="1:8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</row>
    <row r="495" spans="1:8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</row>
    <row r="496" spans="1:8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</row>
    <row r="497" spans="1:8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</row>
    <row r="498" spans="1:8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</row>
    <row r="499" spans="1:8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</row>
    <row r="500" spans="1:8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</row>
    <row r="501" spans="1:8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</row>
    <row r="502" spans="1:8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</row>
    <row r="503" spans="1:8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</row>
    <row r="504" spans="1:8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</row>
    <row r="505" spans="1:8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</row>
    <row r="506" spans="1:8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</row>
    <row r="507" spans="1:8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</row>
    <row r="508" spans="1:8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</row>
    <row r="509" spans="1:8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</row>
    <row r="510" spans="1:8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</row>
    <row r="511" spans="1:8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</row>
    <row r="512" spans="1:8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</row>
    <row r="513" spans="1:8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</row>
    <row r="514" spans="1:8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</row>
    <row r="515" spans="1:8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</row>
    <row r="516" spans="1:8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</row>
    <row r="517" spans="1:8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</row>
    <row r="518" spans="1:8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</row>
    <row r="519" spans="1:8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</row>
    <row r="520" spans="1:8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</row>
    <row r="521" spans="1:8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</row>
    <row r="522" spans="1:8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</row>
    <row r="523" spans="1:8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</row>
    <row r="524" spans="1:8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</row>
    <row r="525" spans="1:8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</row>
    <row r="526" spans="1:8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</row>
    <row r="527" spans="1:8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</row>
    <row r="528" spans="1:8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</row>
    <row r="529" spans="1:8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</row>
    <row r="530" spans="1:8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</row>
    <row r="531" spans="1:8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</row>
    <row r="532" spans="1:8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</row>
    <row r="533" spans="1:8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</row>
    <row r="534" spans="1:8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</row>
    <row r="535" spans="1:8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</row>
    <row r="536" spans="1:8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</row>
    <row r="537" spans="1:8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</row>
    <row r="538" spans="1:8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</row>
    <row r="539" spans="1:8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</row>
    <row r="540" spans="1:8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</row>
    <row r="541" spans="1:8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</row>
    <row r="542" spans="1:8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</row>
    <row r="543" spans="1:8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</row>
    <row r="544" spans="1:8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</row>
    <row r="545" spans="1:8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</row>
    <row r="546" spans="1:8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</row>
    <row r="547" spans="1:8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</row>
    <row r="548" spans="1:8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</row>
    <row r="549" spans="1:8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</row>
    <row r="550" spans="1:8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</row>
    <row r="551" spans="1:8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</row>
    <row r="552" spans="1:8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</row>
    <row r="553" spans="1:8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</row>
    <row r="554" spans="1:8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</row>
    <row r="555" spans="1:8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</row>
    <row r="556" spans="1:8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</row>
    <row r="557" spans="1:8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</row>
    <row r="558" spans="1:8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</row>
    <row r="559" spans="1:8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</row>
    <row r="560" spans="1:8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</row>
    <row r="561" spans="1:8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</row>
    <row r="562" spans="1:8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</row>
    <row r="563" spans="1:8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</row>
    <row r="564" spans="1:8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</row>
    <row r="565" spans="1:8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</row>
    <row r="566" spans="1:8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</row>
    <row r="567" spans="1:8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</row>
    <row r="568" spans="1:8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</row>
    <row r="569" spans="1:8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</row>
    <row r="570" spans="1:8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</row>
    <row r="571" spans="1:8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</row>
    <row r="572" spans="1:8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</row>
    <row r="573" spans="1:8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</row>
    <row r="574" spans="1:8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</row>
    <row r="575" spans="1:8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</row>
    <row r="576" spans="1:8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</row>
    <row r="577" spans="1:8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</row>
    <row r="578" spans="1:8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</row>
    <row r="579" spans="1:8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</row>
    <row r="580" spans="1:8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</row>
    <row r="581" spans="1:8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</row>
    <row r="582" spans="1:8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</row>
    <row r="583" spans="1:8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</row>
    <row r="584" spans="1:8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</row>
    <row r="585" spans="1:8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</row>
    <row r="586" spans="1:8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</row>
    <row r="587" spans="1:8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</row>
    <row r="588" spans="1:8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</row>
    <row r="589" spans="1:8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</row>
    <row r="590" spans="1:8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</row>
    <row r="591" spans="1:8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</row>
    <row r="592" spans="1:8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</row>
    <row r="593" spans="1:8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</row>
    <row r="594" spans="1:8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</row>
    <row r="595" spans="1:8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</row>
    <row r="596" spans="1:8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</row>
    <row r="597" spans="1:8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</row>
    <row r="598" spans="1:8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</row>
    <row r="599" spans="1:8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</row>
    <row r="600" spans="1:8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</row>
    <row r="601" spans="1:8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</row>
    <row r="602" spans="1:8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</row>
    <row r="603" spans="1:8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</row>
    <row r="604" spans="1:8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</row>
    <row r="605" spans="1:8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</row>
    <row r="606" spans="1:8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</row>
    <row r="607" spans="1:8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</row>
    <row r="608" spans="1:8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</row>
    <row r="609" spans="1:8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Lactose 316</vt:lpstr>
      <vt:lpstr>Avicel PH101</vt:lpstr>
      <vt:lpstr>Lactose 200M</vt:lpstr>
      <vt:lpstr>Avicel PH102</vt:lpstr>
      <vt:lpstr>Maize Starch</vt:lpstr>
      <vt:lpstr>Velocity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Hill-Izani</dc:creator>
  <cp:lastModifiedBy>Joseph Hill-Izani</cp:lastModifiedBy>
  <dcterms:created xsi:type="dcterms:W3CDTF">2018-07-16T18:21:43Z</dcterms:created>
  <dcterms:modified xsi:type="dcterms:W3CDTF">2018-10-02T17:51:36Z</dcterms:modified>
</cp:coreProperties>
</file>