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blications\Synergy screening thesis chapter 4\Data for repository\"/>
    </mc:Choice>
  </mc:AlternateContent>
  <bookViews>
    <workbookView xWindow="0" yWindow="0" windowWidth="28800" windowHeight="11700"/>
  </bookViews>
  <sheets>
    <sheet name="Figure 1a MSSA" sheetId="3" r:id="rId1"/>
    <sheet name="Figure 1b MRSA" sheetId="4" r:id="rId2"/>
    <sheet name="Figure 3a CS P aeruginosa" sheetId="5" r:id="rId3"/>
    <sheet name="Figure 3b CR P aeruginosa" sheetId="6" r:id="rId4"/>
    <sheet name="Figure 2a CS E coli" sheetId="7" r:id="rId5"/>
    <sheet name="Figure 2b CR E coli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8" l="1"/>
  <c r="E130" i="8"/>
  <c r="E129" i="8"/>
  <c r="E128" i="8"/>
  <c r="H128" i="8" s="1"/>
  <c r="I128" i="8" s="1"/>
  <c r="E127" i="8"/>
  <c r="E126" i="8"/>
  <c r="E125" i="8"/>
  <c r="E124" i="8"/>
  <c r="H124" i="8" s="1"/>
  <c r="I124" i="8" s="1"/>
  <c r="E123" i="8"/>
  <c r="E122" i="8"/>
  <c r="E121" i="8"/>
  <c r="E120" i="8"/>
  <c r="H120" i="8" s="1"/>
  <c r="I120" i="8" s="1"/>
  <c r="E119" i="8"/>
  <c r="E118" i="8"/>
  <c r="E117" i="8"/>
  <c r="E116" i="8"/>
  <c r="H116" i="8" s="1"/>
  <c r="I116" i="8" s="1"/>
  <c r="E115" i="8"/>
  <c r="E114" i="8"/>
  <c r="E113" i="8"/>
  <c r="E112" i="8"/>
  <c r="H112" i="8" s="1"/>
  <c r="I112" i="8" s="1"/>
  <c r="E111" i="8"/>
  <c r="F111" i="8" s="1"/>
  <c r="E110" i="8"/>
  <c r="F110" i="8" s="1"/>
  <c r="E109" i="8"/>
  <c r="F109" i="8" s="1"/>
  <c r="F108" i="8"/>
  <c r="H108" i="8" s="1"/>
  <c r="I108" i="8" s="1"/>
  <c r="E108" i="8"/>
  <c r="E107" i="8"/>
  <c r="E106" i="8"/>
  <c r="E105" i="8"/>
  <c r="H104" i="8"/>
  <c r="I104" i="8" s="1"/>
  <c r="E104" i="8"/>
  <c r="E103" i="8"/>
  <c r="F102" i="8"/>
  <c r="E102" i="8"/>
  <c r="E101" i="8"/>
  <c r="H100" i="8"/>
  <c r="I100" i="8" s="1"/>
  <c r="E100" i="8"/>
  <c r="E99" i="8"/>
  <c r="E98" i="8"/>
  <c r="E97" i="8"/>
  <c r="H96" i="8"/>
  <c r="I96" i="8" s="1"/>
  <c r="E96" i="8"/>
  <c r="E95" i="8"/>
  <c r="E94" i="8"/>
  <c r="E93" i="8"/>
  <c r="H92" i="8"/>
  <c r="I92" i="8" s="1"/>
  <c r="E92" i="8"/>
  <c r="E91" i="8"/>
  <c r="E90" i="8"/>
  <c r="E89" i="8"/>
  <c r="H88" i="8"/>
  <c r="I88" i="8" s="1"/>
  <c r="E88" i="8"/>
  <c r="E87" i="8"/>
  <c r="E86" i="8"/>
  <c r="F86" i="8" s="1"/>
  <c r="E85" i="8"/>
  <c r="F85" i="8" s="1"/>
  <c r="F84" i="8"/>
  <c r="E84" i="8"/>
  <c r="F83" i="8"/>
  <c r="E83" i="8"/>
  <c r="F82" i="8"/>
  <c r="E82" i="8"/>
  <c r="F81" i="8"/>
  <c r="E81" i="8"/>
  <c r="E80" i="8"/>
  <c r="F80" i="8" s="1"/>
  <c r="E79" i="8"/>
  <c r="F79" i="8" s="1"/>
  <c r="E78" i="8"/>
  <c r="F78" i="8" s="1"/>
  <c r="E77" i="8"/>
  <c r="F77" i="8" s="1"/>
  <c r="E76" i="8"/>
  <c r="F76" i="8" s="1"/>
  <c r="E74" i="8"/>
  <c r="F74" i="8" s="1"/>
  <c r="E73" i="8"/>
  <c r="F73" i="8" s="1"/>
  <c r="E72" i="8"/>
  <c r="F72" i="8" s="1"/>
  <c r="H71" i="8" s="1"/>
  <c r="I71" i="8" s="1"/>
  <c r="F71" i="8"/>
  <c r="E71" i="8"/>
  <c r="F69" i="8"/>
  <c r="E69" i="8"/>
  <c r="F68" i="8"/>
  <c r="E68" i="8"/>
  <c r="E67" i="8"/>
  <c r="F67" i="8" s="1"/>
  <c r="E66" i="8"/>
  <c r="F66" i="8" s="1"/>
  <c r="E65" i="8"/>
  <c r="F65" i="8" s="1"/>
  <c r="E64" i="8"/>
  <c r="F64" i="8" s="1"/>
  <c r="F63" i="8"/>
  <c r="E63" i="8"/>
  <c r="F62" i="8"/>
  <c r="E62" i="8"/>
  <c r="F61" i="8"/>
  <c r="E61" i="8"/>
  <c r="F60" i="8"/>
  <c r="E60" i="8"/>
  <c r="F59" i="8"/>
  <c r="E59" i="8"/>
  <c r="F58" i="8"/>
  <c r="E58" i="8"/>
  <c r="E57" i="8"/>
  <c r="F57" i="8" s="1"/>
  <c r="E56" i="8"/>
  <c r="F56" i="8" s="1"/>
  <c r="E55" i="8"/>
  <c r="F55" i="8" s="1"/>
  <c r="E54" i="8"/>
  <c r="F54" i="8" s="1"/>
  <c r="F53" i="8"/>
  <c r="E53" i="8"/>
  <c r="F52" i="8"/>
  <c r="E52" i="8"/>
  <c r="F51" i="8"/>
  <c r="H49" i="8" s="1"/>
  <c r="I49" i="8" s="1"/>
  <c r="E51" i="8"/>
  <c r="G49" i="8"/>
  <c r="E46" i="8"/>
  <c r="F46" i="8" s="1"/>
  <c r="H45" i="8" s="1"/>
  <c r="I45" i="8" s="1"/>
  <c r="F45" i="8"/>
  <c r="G45" i="8" s="1"/>
  <c r="E45" i="8"/>
  <c r="F42" i="8"/>
  <c r="E42" i="8"/>
  <c r="E41" i="8"/>
  <c r="F41" i="8" s="1"/>
  <c r="E39" i="8"/>
  <c r="F39" i="8" s="1"/>
  <c r="G37" i="8" s="1"/>
  <c r="F36" i="8"/>
  <c r="E36" i="8"/>
  <c r="F35" i="8"/>
  <c r="E35" i="8"/>
  <c r="F34" i="8"/>
  <c r="E34" i="8"/>
  <c r="E33" i="8"/>
  <c r="F33" i="8" s="1"/>
  <c r="E32" i="8"/>
  <c r="F32" i="8" s="1"/>
  <c r="E31" i="8"/>
  <c r="F31" i="8" s="1"/>
  <c r="E30" i="8"/>
  <c r="F30" i="8" s="1"/>
  <c r="F29" i="8"/>
  <c r="E29" i="8"/>
  <c r="F27" i="8"/>
  <c r="E27" i="8"/>
  <c r="F26" i="8"/>
  <c r="E26" i="8"/>
  <c r="E25" i="8"/>
  <c r="F25" i="8" s="1"/>
  <c r="E24" i="8"/>
  <c r="F24" i="8" s="1"/>
  <c r="E23" i="8"/>
  <c r="F23" i="8" s="1"/>
  <c r="E22" i="8"/>
  <c r="F22" i="8" s="1"/>
  <c r="H21" i="8" s="1"/>
  <c r="I21" i="8" s="1"/>
  <c r="F21" i="8"/>
  <c r="E21" i="8"/>
  <c r="F20" i="8"/>
  <c r="E20" i="8"/>
  <c r="F19" i="8"/>
  <c r="E19" i="8"/>
  <c r="F18" i="8"/>
  <c r="E18" i="8"/>
  <c r="E17" i="8"/>
  <c r="F17" i="8" s="1"/>
  <c r="E16" i="8"/>
  <c r="F16" i="8" s="1"/>
  <c r="E15" i="8"/>
  <c r="F15" i="8" s="1"/>
  <c r="E14" i="8"/>
  <c r="F14" i="8" s="1"/>
  <c r="F13" i="8"/>
  <c r="E13" i="8"/>
  <c r="F12" i="8"/>
  <c r="E12" i="8"/>
  <c r="F11" i="8"/>
  <c r="E11" i="8"/>
  <c r="F10" i="8"/>
  <c r="E10" i="8"/>
  <c r="E9" i="8"/>
  <c r="F9" i="8" s="1"/>
  <c r="E8" i="8"/>
  <c r="F8" i="8" s="1"/>
  <c r="E7" i="8"/>
  <c r="F7" i="8" s="1"/>
  <c r="E6" i="8"/>
  <c r="F6" i="8" s="1"/>
  <c r="H5" i="8" s="1"/>
  <c r="I5" i="8" s="1"/>
  <c r="F5" i="8"/>
  <c r="E5" i="8"/>
  <c r="I3" i="8"/>
  <c r="E131" i="7"/>
  <c r="E130" i="7"/>
  <c r="E129" i="7"/>
  <c r="I128" i="7"/>
  <c r="H128" i="7"/>
  <c r="G128" i="7"/>
  <c r="E128" i="7"/>
  <c r="E127" i="7"/>
  <c r="E126" i="7"/>
  <c r="E125" i="7"/>
  <c r="H124" i="7"/>
  <c r="I124" i="7" s="1"/>
  <c r="G124" i="7"/>
  <c r="E124" i="7"/>
  <c r="E123" i="7"/>
  <c r="E122" i="7"/>
  <c r="E121" i="7"/>
  <c r="I120" i="7"/>
  <c r="H120" i="7"/>
  <c r="G120" i="7"/>
  <c r="E120" i="7"/>
  <c r="E119" i="7"/>
  <c r="E118" i="7"/>
  <c r="E117" i="7"/>
  <c r="H116" i="7"/>
  <c r="I116" i="7" s="1"/>
  <c r="G116" i="7"/>
  <c r="E116" i="7"/>
  <c r="E115" i="7"/>
  <c r="E114" i="7"/>
  <c r="E113" i="7"/>
  <c r="I112" i="7"/>
  <c r="H112" i="7"/>
  <c r="G112" i="7"/>
  <c r="E112" i="7"/>
  <c r="F111" i="7"/>
  <c r="E111" i="7"/>
  <c r="F110" i="7"/>
  <c r="E110" i="7"/>
  <c r="F109" i="7"/>
  <c r="E109" i="7"/>
  <c r="E108" i="7"/>
  <c r="F108" i="7" s="1"/>
  <c r="E107" i="7"/>
  <c r="E106" i="7"/>
  <c r="E105" i="7"/>
  <c r="I104" i="7"/>
  <c r="H104" i="7"/>
  <c r="G104" i="7"/>
  <c r="E104" i="7"/>
  <c r="E103" i="7"/>
  <c r="E102" i="7"/>
  <c r="E101" i="7"/>
  <c r="H100" i="7"/>
  <c r="I100" i="7" s="1"/>
  <c r="G100" i="7"/>
  <c r="E100" i="7"/>
  <c r="E99" i="7"/>
  <c r="E98" i="7"/>
  <c r="E97" i="7"/>
  <c r="I96" i="7"/>
  <c r="H96" i="7"/>
  <c r="G96" i="7"/>
  <c r="E96" i="7"/>
  <c r="E95" i="7"/>
  <c r="E94" i="7"/>
  <c r="E93" i="7"/>
  <c r="H92" i="7"/>
  <c r="I92" i="7" s="1"/>
  <c r="G92" i="7"/>
  <c r="E92" i="7"/>
  <c r="E91" i="7"/>
  <c r="E90" i="7"/>
  <c r="E89" i="7"/>
  <c r="I88" i="7"/>
  <c r="H88" i="7"/>
  <c r="G88" i="7"/>
  <c r="E88" i="7"/>
  <c r="F86" i="7"/>
  <c r="E86" i="7"/>
  <c r="F85" i="7"/>
  <c r="E85" i="7"/>
  <c r="E84" i="7"/>
  <c r="F84" i="7" s="1"/>
  <c r="E83" i="7"/>
  <c r="F83" i="7" s="1"/>
  <c r="E82" i="7"/>
  <c r="F82" i="7" s="1"/>
  <c r="E81" i="7"/>
  <c r="F81" i="7" s="1"/>
  <c r="F80" i="7"/>
  <c r="H80" i="7" s="1"/>
  <c r="I80" i="7" s="1"/>
  <c r="E80" i="7"/>
  <c r="F79" i="7"/>
  <c r="E79" i="7"/>
  <c r="F78" i="7"/>
  <c r="E78" i="7"/>
  <c r="F77" i="7"/>
  <c r="E77" i="7"/>
  <c r="F76" i="7"/>
  <c r="E76" i="7"/>
  <c r="E75" i="7"/>
  <c r="F75" i="7" s="1"/>
  <c r="E74" i="7"/>
  <c r="E73" i="7"/>
  <c r="E72" i="7"/>
  <c r="E71" i="7"/>
  <c r="E70" i="7"/>
  <c r="F69" i="7"/>
  <c r="E69" i="7"/>
  <c r="F68" i="7"/>
  <c r="E68" i="7"/>
  <c r="E67" i="7"/>
  <c r="F67" i="7" s="1"/>
  <c r="E66" i="7"/>
  <c r="E65" i="7"/>
  <c r="E64" i="7"/>
  <c r="F64" i="7" s="1"/>
  <c r="F63" i="7"/>
  <c r="H63" i="7" s="1"/>
  <c r="I63" i="7" s="1"/>
  <c r="E63" i="7"/>
  <c r="E62" i="7"/>
  <c r="E61" i="7"/>
  <c r="F60" i="7"/>
  <c r="E60" i="7"/>
  <c r="E59" i="7"/>
  <c r="F59" i="7" s="1"/>
  <c r="E58" i="7"/>
  <c r="F58" i="7" s="1"/>
  <c r="E57" i="7"/>
  <c r="F57" i="7" s="1"/>
  <c r="E56" i="7"/>
  <c r="F56" i="7" s="1"/>
  <c r="F55" i="7"/>
  <c r="E55" i="7"/>
  <c r="F54" i="7"/>
  <c r="E54" i="7"/>
  <c r="F53" i="7"/>
  <c r="E53" i="7"/>
  <c r="F52" i="7"/>
  <c r="E52" i="7"/>
  <c r="E51" i="7"/>
  <c r="F51" i="7" s="1"/>
  <c r="E50" i="7"/>
  <c r="F50" i="7" s="1"/>
  <c r="E49" i="7"/>
  <c r="F49" i="7" s="1"/>
  <c r="E48" i="7"/>
  <c r="F48" i="7" s="1"/>
  <c r="F47" i="7"/>
  <c r="E47" i="7"/>
  <c r="F46" i="7"/>
  <c r="E46" i="7"/>
  <c r="F45" i="7"/>
  <c r="E45" i="7"/>
  <c r="F44" i="7"/>
  <c r="E44" i="7"/>
  <c r="E43" i="7"/>
  <c r="F43" i="7" s="1"/>
  <c r="E42" i="7"/>
  <c r="F42" i="7" s="1"/>
  <c r="E41" i="7"/>
  <c r="F41" i="7" s="1"/>
  <c r="E40" i="7"/>
  <c r="F40" i="7" s="1"/>
  <c r="F39" i="7"/>
  <c r="E39" i="7"/>
  <c r="F38" i="7"/>
  <c r="E38" i="7"/>
  <c r="F37" i="7"/>
  <c r="E37" i="7"/>
  <c r="F36" i="7"/>
  <c r="E36" i="7"/>
  <c r="E35" i="7"/>
  <c r="F35" i="7" s="1"/>
  <c r="E34" i="7"/>
  <c r="F34" i="7" s="1"/>
  <c r="E33" i="7"/>
  <c r="F33" i="7" s="1"/>
  <c r="E32" i="7"/>
  <c r="F32" i="7" s="1"/>
  <c r="F31" i="7"/>
  <c r="E31" i="7"/>
  <c r="F30" i="7"/>
  <c r="E30" i="7"/>
  <c r="F29" i="7"/>
  <c r="E29" i="7"/>
  <c r="F28" i="7"/>
  <c r="E28" i="7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F21" i="7"/>
  <c r="H21" i="7" s="1"/>
  <c r="I21" i="7" s="1"/>
  <c r="E21" i="7"/>
  <c r="F20" i="7"/>
  <c r="E20" i="7"/>
  <c r="F19" i="7"/>
  <c r="E19" i="7"/>
  <c r="F18" i="7"/>
  <c r="E18" i="7"/>
  <c r="E17" i="7"/>
  <c r="F17" i="7" s="1"/>
  <c r="E16" i="7"/>
  <c r="F16" i="7" s="1"/>
  <c r="E15" i="7"/>
  <c r="F15" i="7" s="1"/>
  <c r="E14" i="7"/>
  <c r="F14" i="7" s="1"/>
  <c r="H13" i="7" s="1"/>
  <c r="I13" i="7" s="1"/>
  <c r="F13" i="7"/>
  <c r="G13" i="7" s="1"/>
  <c r="E13" i="7"/>
  <c r="F12" i="7"/>
  <c r="E12" i="7"/>
  <c r="F11" i="7"/>
  <c r="E11" i="7"/>
  <c r="F10" i="7"/>
  <c r="E10" i="7"/>
  <c r="E9" i="7"/>
  <c r="F9" i="7" s="1"/>
  <c r="E7" i="7"/>
  <c r="F7" i="7" s="1"/>
  <c r="E6" i="7"/>
  <c r="F6" i="7" s="1"/>
  <c r="H5" i="7" s="1"/>
  <c r="I5" i="7" s="1"/>
  <c r="F5" i="7"/>
  <c r="G5" i="7" s="1"/>
  <c r="E5" i="7"/>
  <c r="I3" i="7"/>
  <c r="E252" i="6"/>
  <c r="E251" i="6"/>
  <c r="E250" i="6"/>
  <c r="E249" i="6"/>
  <c r="E248" i="6"/>
  <c r="E247" i="6"/>
  <c r="E246" i="6"/>
  <c r="H245" i="6"/>
  <c r="I245" i="6" s="1"/>
  <c r="G245" i="6"/>
  <c r="E245" i="6"/>
  <c r="E244" i="6"/>
  <c r="E243" i="6"/>
  <c r="E242" i="6"/>
  <c r="E241" i="6"/>
  <c r="E240" i="6"/>
  <c r="E239" i="6"/>
  <c r="E238" i="6"/>
  <c r="H237" i="6"/>
  <c r="I237" i="6" s="1"/>
  <c r="G237" i="6"/>
  <c r="E237" i="6"/>
  <c r="E236" i="6"/>
  <c r="E235" i="6"/>
  <c r="E234" i="6"/>
  <c r="E233" i="6"/>
  <c r="E232" i="6"/>
  <c r="E231" i="6"/>
  <c r="E230" i="6"/>
  <c r="I229" i="6"/>
  <c r="H229" i="6"/>
  <c r="G229" i="6"/>
  <c r="E229" i="6"/>
  <c r="E228" i="6"/>
  <c r="E227" i="6"/>
  <c r="E226" i="6"/>
  <c r="E225" i="6"/>
  <c r="E224" i="6"/>
  <c r="E223" i="6"/>
  <c r="E222" i="6"/>
  <c r="H221" i="6"/>
  <c r="I221" i="6" s="1"/>
  <c r="G221" i="6"/>
  <c r="E221" i="6"/>
  <c r="E220" i="6"/>
  <c r="E219" i="6"/>
  <c r="E218" i="6"/>
  <c r="E217" i="6"/>
  <c r="E216" i="6"/>
  <c r="E215" i="6"/>
  <c r="E214" i="6"/>
  <c r="H213" i="6"/>
  <c r="I213" i="6" s="1"/>
  <c r="G213" i="6"/>
  <c r="E213" i="6"/>
  <c r="E209" i="6"/>
  <c r="F209" i="6" s="1"/>
  <c r="F208" i="6"/>
  <c r="E208" i="6"/>
  <c r="E207" i="6"/>
  <c r="F207" i="6" s="1"/>
  <c r="F206" i="6"/>
  <c r="E206" i="6"/>
  <c r="E205" i="6"/>
  <c r="F205" i="6" s="1"/>
  <c r="E204" i="6"/>
  <c r="E203" i="6"/>
  <c r="E202" i="6"/>
  <c r="E201" i="6"/>
  <c r="E200" i="6"/>
  <c r="E199" i="6"/>
  <c r="E198" i="6"/>
  <c r="H197" i="6"/>
  <c r="I197" i="6" s="1"/>
  <c r="G197" i="6"/>
  <c r="E197" i="6"/>
  <c r="E196" i="6"/>
  <c r="E195" i="6"/>
  <c r="E194" i="6"/>
  <c r="E193" i="6"/>
  <c r="E192" i="6"/>
  <c r="E191" i="6"/>
  <c r="E190" i="6"/>
  <c r="H189" i="6"/>
  <c r="I189" i="6" s="1"/>
  <c r="G189" i="6"/>
  <c r="E189" i="6"/>
  <c r="E188" i="6"/>
  <c r="E187" i="6"/>
  <c r="E186" i="6"/>
  <c r="E185" i="6"/>
  <c r="E184" i="6"/>
  <c r="E183" i="6"/>
  <c r="E182" i="6"/>
  <c r="I181" i="6"/>
  <c r="H181" i="6"/>
  <c r="G181" i="6"/>
  <c r="E181" i="6"/>
  <c r="E180" i="6"/>
  <c r="E179" i="6"/>
  <c r="E178" i="6"/>
  <c r="E177" i="6"/>
  <c r="E176" i="6"/>
  <c r="E175" i="6"/>
  <c r="E174" i="6"/>
  <c r="H173" i="6"/>
  <c r="I173" i="6" s="1"/>
  <c r="G173" i="6"/>
  <c r="E173" i="6"/>
  <c r="E172" i="6"/>
  <c r="E171" i="6"/>
  <c r="E170" i="6"/>
  <c r="E169" i="6"/>
  <c r="E168" i="6"/>
  <c r="E167" i="6"/>
  <c r="E166" i="6"/>
  <c r="H165" i="6"/>
  <c r="I165" i="6" s="1"/>
  <c r="G165" i="6"/>
  <c r="E165" i="6"/>
  <c r="E164" i="6"/>
  <c r="E163" i="6"/>
  <c r="F162" i="6"/>
  <c r="E162" i="6"/>
  <c r="E161" i="6"/>
  <c r="F161" i="6" s="1"/>
  <c r="F160" i="6"/>
  <c r="E160" i="6"/>
  <c r="E159" i="6"/>
  <c r="F159" i="6" s="1"/>
  <c r="F158" i="6"/>
  <c r="E158" i="6"/>
  <c r="E157" i="6"/>
  <c r="F157" i="6" s="1"/>
  <c r="E154" i="6"/>
  <c r="F154" i="6" s="1"/>
  <c r="E153" i="6"/>
  <c r="F153" i="6" s="1"/>
  <c r="E152" i="6"/>
  <c r="F152" i="6" s="1"/>
  <c r="E151" i="6"/>
  <c r="F151" i="6" s="1"/>
  <c r="E150" i="6"/>
  <c r="F150" i="6" s="1"/>
  <c r="F149" i="6"/>
  <c r="G149" i="6" s="1"/>
  <c r="E149" i="6"/>
  <c r="E148" i="6"/>
  <c r="E147" i="6"/>
  <c r="E146" i="6"/>
  <c r="E145" i="6"/>
  <c r="E144" i="6"/>
  <c r="E143" i="6"/>
  <c r="E142" i="6"/>
  <c r="H141" i="6"/>
  <c r="I141" i="6" s="1"/>
  <c r="G141" i="6"/>
  <c r="E141" i="6"/>
  <c r="E140" i="6"/>
  <c r="E139" i="6"/>
  <c r="E138" i="6"/>
  <c r="E137" i="6"/>
  <c r="E136" i="6"/>
  <c r="E135" i="6"/>
  <c r="E134" i="6"/>
  <c r="I133" i="6"/>
  <c r="H133" i="6"/>
  <c r="G133" i="6"/>
  <c r="E133" i="6"/>
  <c r="E132" i="6"/>
  <c r="E131" i="6"/>
  <c r="E130" i="6"/>
  <c r="E129" i="6"/>
  <c r="E128" i="6"/>
  <c r="E127" i="6"/>
  <c r="E126" i="6"/>
  <c r="H125" i="6"/>
  <c r="I125" i="6" s="1"/>
  <c r="G125" i="6"/>
  <c r="E125" i="6"/>
  <c r="E124" i="6"/>
  <c r="E123" i="6"/>
  <c r="E122" i="6"/>
  <c r="E121" i="6"/>
  <c r="F121" i="6" s="1"/>
  <c r="E120" i="6"/>
  <c r="E119" i="6"/>
  <c r="E118" i="6"/>
  <c r="E117" i="6"/>
  <c r="E116" i="6"/>
  <c r="F116" i="6" s="1"/>
  <c r="F115" i="6"/>
  <c r="E115" i="6"/>
  <c r="E114" i="6"/>
  <c r="F114" i="6" s="1"/>
  <c r="F113" i="6"/>
  <c r="E113" i="6"/>
  <c r="E112" i="6"/>
  <c r="F112" i="6" s="1"/>
  <c r="F111" i="6"/>
  <c r="E111" i="6"/>
  <c r="E110" i="6"/>
  <c r="F110" i="6" s="1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F103" i="6"/>
  <c r="E103" i="6"/>
  <c r="E102" i="6"/>
  <c r="F102" i="6" s="1"/>
  <c r="E101" i="6"/>
  <c r="F101" i="6" s="1"/>
  <c r="F99" i="6"/>
  <c r="E99" i="6"/>
  <c r="E98" i="6"/>
  <c r="F98" i="6" s="1"/>
  <c r="F97" i="6"/>
  <c r="E97" i="6"/>
  <c r="E96" i="6"/>
  <c r="F96" i="6" s="1"/>
  <c r="F95" i="6"/>
  <c r="E95" i="6"/>
  <c r="E94" i="6"/>
  <c r="F94" i="6" s="1"/>
  <c r="F93" i="6"/>
  <c r="E93" i="6"/>
  <c r="E92" i="6"/>
  <c r="F92" i="6" s="1"/>
  <c r="F91" i="6"/>
  <c r="E91" i="6"/>
  <c r="E90" i="6"/>
  <c r="F90" i="6" s="1"/>
  <c r="F89" i="6"/>
  <c r="H81" i="6" s="1"/>
  <c r="I81" i="6" s="1"/>
  <c r="E89" i="6"/>
  <c r="E88" i="6"/>
  <c r="E87" i="6"/>
  <c r="E86" i="6"/>
  <c r="F85" i="6"/>
  <c r="E85" i="6"/>
  <c r="E84" i="6"/>
  <c r="E83" i="6"/>
  <c r="E82" i="6"/>
  <c r="E81" i="6"/>
  <c r="E80" i="6"/>
  <c r="F80" i="6" s="1"/>
  <c r="F79" i="6"/>
  <c r="E79" i="6"/>
  <c r="E78" i="6"/>
  <c r="F78" i="6" s="1"/>
  <c r="F77" i="6"/>
  <c r="G69" i="6" s="1"/>
  <c r="E77" i="6"/>
  <c r="E76" i="6"/>
  <c r="E75" i="6"/>
  <c r="E74" i="6"/>
  <c r="E73" i="6"/>
  <c r="E72" i="6"/>
  <c r="E71" i="6"/>
  <c r="E70" i="6"/>
  <c r="E69" i="6"/>
  <c r="F68" i="6"/>
  <c r="E68" i="6"/>
  <c r="E67" i="6"/>
  <c r="F67" i="6" s="1"/>
  <c r="F66" i="6"/>
  <c r="E66" i="6"/>
  <c r="E65" i="6"/>
  <c r="F65" i="6" s="1"/>
  <c r="E64" i="6"/>
  <c r="E63" i="6"/>
  <c r="E62" i="6"/>
  <c r="F62" i="6" s="1"/>
  <c r="F61" i="6"/>
  <c r="E61" i="6"/>
  <c r="E60" i="6"/>
  <c r="E59" i="6"/>
  <c r="E58" i="6"/>
  <c r="E57" i="6"/>
  <c r="E56" i="6"/>
  <c r="F56" i="6" s="1"/>
  <c r="F55" i="6"/>
  <c r="E55" i="6"/>
  <c r="E54" i="6"/>
  <c r="F54" i="6" s="1"/>
  <c r="F53" i="6"/>
  <c r="E53" i="6"/>
  <c r="E52" i="6"/>
  <c r="F52" i="6" s="1"/>
  <c r="F51" i="6"/>
  <c r="E51" i="6"/>
  <c r="E50" i="6"/>
  <c r="F50" i="6" s="1"/>
  <c r="E49" i="6"/>
  <c r="F49" i="6" s="1"/>
  <c r="F48" i="6"/>
  <c r="E48" i="6"/>
  <c r="E47" i="6"/>
  <c r="F47" i="6" s="1"/>
  <c r="F46" i="6"/>
  <c r="E46" i="6"/>
  <c r="E45" i="6"/>
  <c r="F45" i="6" s="1"/>
  <c r="F44" i="6"/>
  <c r="E44" i="6"/>
  <c r="E43" i="6"/>
  <c r="F43" i="6" s="1"/>
  <c r="F42" i="6"/>
  <c r="E42" i="6"/>
  <c r="E41" i="6"/>
  <c r="F41" i="6" s="1"/>
  <c r="F38" i="6"/>
  <c r="E38" i="6"/>
  <c r="E37" i="6"/>
  <c r="F37" i="6" s="1"/>
  <c r="G35" i="6" s="1"/>
  <c r="F36" i="6"/>
  <c r="E36" i="6"/>
  <c r="F35" i="6"/>
  <c r="E35" i="6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F26" i="6"/>
  <c r="E26" i="6"/>
  <c r="E25" i="6"/>
  <c r="F25" i="6" s="1"/>
  <c r="F24" i="6"/>
  <c r="E24" i="6"/>
  <c r="E23" i="6"/>
  <c r="F23" i="6" s="1"/>
  <c r="G21" i="6" s="1"/>
  <c r="F22" i="6"/>
  <c r="E22" i="6"/>
  <c r="F21" i="6"/>
  <c r="E21" i="6"/>
  <c r="E18" i="6"/>
  <c r="F18" i="6" s="1"/>
  <c r="F17" i="6"/>
  <c r="E17" i="6"/>
  <c r="E16" i="6"/>
  <c r="F16" i="6" s="1"/>
  <c r="F15" i="6"/>
  <c r="E15" i="6"/>
  <c r="E14" i="6"/>
  <c r="F14" i="6" s="1"/>
  <c r="F13" i="6"/>
  <c r="G13" i="6" s="1"/>
  <c r="E13" i="6"/>
  <c r="E12" i="6"/>
  <c r="F12" i="6" s="1"/>
  <c r="F11" i="6"/>
  <c r="E11" i="6"/>
  <c r="E10" i="6"/>
  <c r="F10" i="6" s="1"/>
  <c r="F9" i="6"/>
  <c r="E9" i="6"/>
  <c r="E8" i="6"/>
  <c r="F8" i="6" s="1"/>
  <c r="F7" i="6"/>
  <c r="E7" i="6"/>
  <c r="E6" i="6"/>
  <c r="F6" i="6" s="1"/>
  <c r="E5" i="6"/>
  <c r="F5" i="6" s="1"/>
  <c r="E244" i="5"/>
  <c r="E243" i="5"/>
  <c r="E242" i="5"/>
  <c r="E241" i="5"/>
  <c r="E240" i="5"/>
  <c r="E239" i="5"/>
  <c r="E238" i="5"/>
  <c r="I237" i="5"/>
  <c r="H237" i="5"/>
  <c r="G237" i="5"/>
  <c r="E237" i="5"/>
  <c r="E236" i="5"/>
  <c r="E235" i="5"/>
  <c r="E234" i="5"/>
  <c r="E233" i="5"/>
  <c r="E232" i="5"/>
  <c r="E231" i="5"/>
  <c r="E230" i="5"/>
  <c r="H229" i="5"/>
  <c r="I229" i="5" s="1"/>
  <c r="G229" i="5"/>
  <c r="E229" i="5"/>
  <c r="E228" i="5"/>
  <c r="E227" i="5"/>
  <c r="E226" i="5"/>
  <c r="E225" i="5"/>
  <c r="E224" i="5"/>
  <c r="E223" i="5"/>
  <c r="E222" i="5"/>
  <c r="H221" i="5"/>
  <c r="I221" i="5" s="1"/>
  <c r="G221" i="5"/>
  <c r="E221" i="5"/>
  <c r="E220" i="5"/>
  <c r="E219" i="5"/>
  <c r="E218" i="5"/>
  <c r="E217" i="5"/>
  <c r="E216" i="5"/>
  <c r="E215" i="5"/>
  <c r="E214" i="5"/>
  <c r="I213" i="5"/>
  <c r="H213" i="5"/>
  <c r="G213" i="5"/>
  <c r="E213" i="5"/>
  <c r="E212" i="5"/>
  <c r="E211" i="5"/>
  <c r="E210" i="5"/>
  <c r="E209" i="5"/>
  <c r="E208" i="5"/>
  <c r="E207" i="5"/>
  <c r="E206" i="5"/>
  <c r="I205" i="5"/>
  <c r="H205" i="5"/>
  <c r="G205" i="5"/>
  <c r="E205" i="5"/>
  <c r="F204" i="5"/>
  <c r="E204" i="5"/>
  <c r="E203" i="5"/>
  <c r="F203" i="5" s="1"/>
  <c r="F202" i="5"/>
  <c r="E202" i="5"/>
  <c r="E201" i="5"/>
  <c r="F201" i="5" s="1"/>
  <c r="F200" i="5"/>
  <c r="E200" i="5"/>
  <c r="E199" i="5"/>
  <c r="F199" i="5" s="1"/>
  <c r="F198" i="5"/>
  <c r="E198" i="5"/>
  <c r="F197" i="5"/>
  <c r="E197" i="5"/>
  <c r="E196" i="5"/>
  <c r="E195" i="5"/>
  <c r="E194" i="5"/>
  <c r="E193" i="5"/>
  <c r="E192" i="5"/>
  <c r="E191" i="5"/>
  <c r="E190" i="5"/>
  <c r="H189" i="5"/>
  <c r="I189" i="5" s="1"/>
  <c r="G189" i="5"/>
  <c r="E189" i="5"/>
  <c r="E188" i="5"/>
  <c r="E187" i="5"/>
  <c r="E186" i="5"/>
  <c r="E185" i="5"/>
  <c r="E184" i="5"/>
  <c r="E183" i="5"/>
  <c r="E182" i="5"/>
  <c r="I181" i="5"/>
  <c r="H181" i="5"/>
  <c r="G181" i="5"/>
  <c r="E181" i="5"/>
  <c r="E180" i="5"/>
  <c r="E179" i="5"/>
  <c r="E178" i="5"/>
  <c r="E177" i="5"/>
  <c r="E176" i="5"/>
  <c r="E175" i="5"/>
  <c r="E174" i="5"/>
  <c r="I173" i="5"/>
  <c r="H173" i="5"/>
  <c r="G173" i="5"/>
  <c r="E173" i="5"/>
  <c r="F172" i="5"/>
  <c r="E172" i="5"/>
  <c r="E171" i="5"/>
  <c r="E170" i="5"/>
  <c r="F169" i="5"/>
  <c r="H165" i="5" s="1"/>
  <c r="I165" i="5" s="1"/>
  <c r="E169" i="5"/>
  <c r="E168" i="5"/>
  <c r="E167" i="5"/>
  <c r="E166" i="5"/>
  <c r="E165" i="5"/>
  <c r="E164" i="5"/>
  <c r="E163" i="5"/>
  <c r="E162" i="5"/>
  <c r="E161" i="5"/>
  <c r="E160" i="5"/>
  <c r="E159" i="5"/>
  <c r="E158" i="5"/>
  <c r="I157" i="5"/>
  <c r="H157" i="5"/>
  <c r="G157" i="5"/>
  <c r="E157" i="5"/>
  <c r="F156" i="5"/>
  <c r="E156" i="5"/>
  <c r="E155" i="5"/>
  <c r="F155" i="5" s="1"/>
  <c r="F154" i="5"/>
  <c r="E154" i="5"/>
  <c r="E153" i="5"/>
  <c r="F153" i="5" s="1"/>
  <c r="F152" i="5"/>
  <c r="E152" i="5"/>
  <c r="E151" i="5"/>
  <c r="F151" i="5" s="1"/>
  <c r="G149" i="5" s="1"/>
  <c r="F150" i="5"/>
  <c r="E150" i="5"/>
  <c r="F149" i="5"/>
  <c r="E149" i="5"/>
  <c r="E148" i="5"/>
  <c r="E147" i="5"/>
  <c r="E146" i="5"/>
  <c r="E145" i="5"/>
  <c r="E144" i="5"/>
  <c r="E143" i="5"/>
  <c r="E142" i="5"/>
  <c r="H141" i="5"/>
  <c r="I141" i="5" s="1"/>
  <c r="G141" i="5"/>
  <c r="E141" i="5"/>
  <c r="E140" i="5"/>
  <c r="E139" i="5"/>
  <c r="E138" i="5"/>
  <c r="E137" i="5"/>
  <c r="E136" i="5"/>
  <c r="E135" i="5"/>
  <c r="E134" i="5"/>
  <c r="I133" i="5"/>
  <c r="H133" i="5"/>
  <c r="G133" i="5"/>
  <c r="E133" i="5"/>
  <c r="E132" i="5"/>
  <c r="E131" i="5"/>
  <c r="E130" i="5"/>
  <c r="E129" i="5"/>
  <c r="E128" i="5"/>
  <c r="E127" i="5"/>
  <c r="E126" i="5"/>
  <c r="I125" i="5"/>
  <c r="H125" i="5"/>
  <c r="G125" i="5"/>
  <c r="E125" i="5"/>
  <c r="E124" i="5"/>
  <c r="E123" i="5"/>
  <c r="E122" i="5"/>
  <c r="E121" i="5"/>
  <c r="E120" i="5"/>
  <c r="E119" i="5"/>
  <c r="E118" i="5"/>
  <c r="H117" i="5"/>
  <c r="I117" i="5" s="1"/>
  <c r="G117" i="5"/>
  <c r="E117" i="5"/>
  <c r="E116" i="5"/>
  <c r="E115" i="5"/>
  <c r="E114" i="5"/>
  <c r="E113" i="5"/>
  <c r="E112" i="5"/>
  <c r="E111" i="5"/>
  <c r="E110" i="5"/>
  <c r="H109" i="5"/>
  <c r="I109" i="5" s="1"/>
  <c r="G109" i="5"/>
  <c r="E109" i="5"/>
  <c r="E108" i="5"/>
  <c r="F108" i="5" s="1"/>
  <c r="F107" i="5"/>
  <c r="E107" i="5"/>
  <c r="E106" i="5"/>
  <c r="F106" i="5" s="1"/>
  <c r="F105" i="5"/>
  <c r="E105" i="5"/>
  <c r="E104" i="5"/>
  <c r="F104" i="5" s="1"/>
  <c r="F103" i="5"/>
  <c r="E103" i="5"/>
  <c r="E102" i="5"/>
  <c r="F102" i="5" s="1"/>
  <c r="E101" i="5"/>
  <c r="F101" i="5" s="1"/>
  <c r="F95" i="5"/>
  <c r="E95" i="5"/>
  <c r="E94" i="5"/>
  <c r="F94" i="5" s="1"/>
  <c r="F93" i="5"/>
  <c r="H93" i="5" s="1"/>
  <c r="I93" i="5" s="1"/>
  <c r="E93" i="5"/>
  <c r="E88" i="5"/>
  <c r="F88" i="5" s="1"/>
  <c r="F87" i="5"/>
  <c r="E87" i="5"/>
  <c r="E86" i="5"/>
  <c r="F86" i="5" s="1"/>
  <c r="E85" i="5"/>
  <c r="F85" i="5" s="1"/>
  <c r="F84" i="5"/>
  <c r="E84" i="5"/>
  <c r="E83" i="5"/>
  <c r="F83" i="5" s="1"/>
  <c r="F82" i="5"/>
  <c r="E82" i="5"/>
  <c r="E81" i="5"/>
  <c r="F81" i="5" s="1"/>
  <c r="F72" i="5"/>
  <c r="E72" i="5"/>
  <c r="E71" i="5"/>
  <c r="F71" i="5" s="1"/>
  <c r="G69" i="5" s="1"/>
  <c r="F70" i="5"/>
  <c r="H69" i="5" s="1"/>
  <c r="I69" i="5" s="1"/>
  <c r="E70" i="5"/>
  <c r="F69" i="5"/>
  <c r="E69" i="5"/>
  <c r="E68" i="5"/>
  <c r="F68" i="5" s="1"/>
  <c r="F67" i="5"/>
  <c r="E67" i="5"/>
  <c r="E66" i="5"/>
  <c r="F66" i="5" s="1"/>
  <c r="F65" i="5"/>
  <c r="E65" i="5"/>
  <c r="E64" i="5"/>
  <c r="E63" i="5"/>
  <c r="E62" i="5"/>
  <c r="E61" i="5"/>
  <c r="E60" i="5"/>
  <c r="F60" i="5" s="1"/>
  <c r="F59" i="5"/>
  <c r="E59" i="5"/>
  <c r="E58" i="5"/>
  <c r="F58" i="5" s="1"/>
  <c r="F57" i="5"/>
  <c r="E57" i="5"/>
  <c r="E56" i="5"/>
  <c r="F56" i="5" s="1"/>
  <c r="F55" i="5"/>
  <c r="E55" i="5"/>
  <c r="E54" i="5"/>
  <c r="F54" i="5" s="1"/>
  <c r="E53" i="5"/>
  <c r="F53" i="5" s="1"/>
  <c r="F52" i="5"/>
  <c r="E52" i="5"/>
  <c r="E51" i="5"/>
  <c r="F51" i="5" s="1"/>
  <c r="F50" i="5"/>
  <c r="E50" i="5"/>
  <c r="E49" i="5"/>
  <c r="F49" i="5" s="1"/>
  <c r="F48" i="5"/>
  <c r="E48" i="5"/>
  <c r="E47" i="5"/>
  <c r="F47" i="5" s="1"/>
  <c r="F42" i="5"/>
  <c r="E42" i="5"/>
  <c r="E41" i="5"/>
  <c r="F41" i="5" s="1"/>
  <c r="F40" i="5"/>
  <c r="E40" i="5"/>
  <c r="E39" i="5"/>
  <c r="F39" i="5" s="1"/>
  <c r="F38" i="5"/>
  <c r="H37" i="5" s="1"/>
  <c r="I37" i="5" s="1"/>
  <c r="E38" i="5"/>
  <c r="F37" i="5"/>
  <c r="E37" i="5"/>
  <c r="E36" i="5"/>
  <c r="F36" i="5" s="1"/>
  <c r="F35" i="5"/>
  <c r="E35" i="5"/>
  <c r="E34" i="5"/>
  <c r="F34" i="5" s="1"/>
  <c r="F33" i="5"/>
  <c r="E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E26" i="5"/>
  <c r="F26" i="5" s="1"/>
  <c r="F25" i="5"/>
  <c r="E25" i="5"/>
  <c r="E24" i="5"/>
  <c r="F24" i="5" s="1"/>
  <c r="F23" i="5"/>
  <c r="E23" i="5"/>
  <c r="E22" i="5"/>
  <c r="F22" i="5" s="1"/>
  <c r="E21" i="5"/>
  <c r="F21" i="5" s="1"/>
  <c r="F20" i="5"/>
  <c r="E20" i="5"/>
  <c r="E19" i="5"/>
  <c r="F19" i="5" s="1"/>
  <c r="F18" i="5"/>
  <c r="E18" i="5"/>
  <c r="E17" i="5"/>
  <c r="F17" i="5" s="1"/>
  <c r="F16" i="5"/>
  <c r="E16" i="5"/>
  <c r="E15" i="5"/>
  <c r="F15" i="5" s="1"/>
  <c r="F14" i="5"/>
  <c r="E14" i="5"/>
  <c r="E13" i="5"/>
  <c r="F13" i="5" s="1"/>
  <c r="F12" i="5"/>
  <c r="E12" i="5"/>
  <c r="E11" i="5"/>
  <c r="F11" i="5" s="1"/>
  <c r="F10" i="5"/>
  <c r="E10" i="5"/>
  <c r="E9" i="5"/>
  <c r="F9" i="5" s="1"/>
  <c r="F8" i="5"/>
  <c r="E8" i="5"/>
  <c r="E7" i="5"/>
  <c r="F7" i="5" s="1"/>
  <c r="F6" i="5"/>
  <c r="E6" i="5"/>
  <c r="F5" i="5"/>
  <c r="E5" i="5"/>
  <c r="E244" i="4"/>
  <c r="E243" i="4"/>
  <c r="E242" i="4"/>
  <c r="E241" i="4"/>
  <c r="E240" i="4"/>
  <c r="E239" i="4"/>
  <c r="E238" i="4"/>
  <c r="I237" i="4"/>
  <c r="H237" i="4"/>
  <c r="G237" i="4"/>
  <c r="E237" i="4"/>
  <c r="E236" i="4"/>
  <c r="E235" i="4"/>
  <c r="E234" i="4"/>
  <c r="E233" i="4"/>
  <c r="E232" i="4"/>
  <c r="E231" i="4"/>
  <c r="E230" i="4"/>
  <c r="H229" i="4"/>
  <c r="I229" i="4" s="1"/>
  <c r="G229" i="4"/>
  <c r="E229" i="4"/>
  <c r="E228" i="4"/>
  <c r="E227" i="4"/>
  <c r="E226" i="4"/>
  <c r="E225" i="4"/>
  <c r="E224" i="4"/>
  <c r="E223" i="4"/>
  <c r="E222" i="4"/>
  <c r="H221" i="4"/>
  <c r="I221" i="4" s="1"/>
  <c r="G221" i="4"/>
  <c r="E221" i="4"/>
  <c r="E220" i="4"/>
  <c r="E219" i="4"/>
  <c r="E218" i="4"/>
  <c r="E217" i="4"/>
  <c r="E216" i="4"/>
  <c r="E215" i="4"/>
  <c r="E214" i="4"/>
  <c r="I213" i="4"/>
  <c r="H213" i="4"/>
  <c r="G213" i="4"/>
  <c r="E213" i="4"/>
  <c r="E212" i="4"/>
  <c r="E211" i="4"/>
  <c r="E210" i="4"/>
  <c r="E209" i="4"/>
  <c r="E208" i="4"/>
  <c r="E207" i="4"/>
  <c r="E206" i="4"/>
  <c r="I205" i="4"/>
  <c r="H205" i="4"/>
  <c r="G205" i="4"/>
  <c r="E205" i="4"/>
  <c r="F203" i="4"/>
  <c r="E203" i="4"/>
  <c r="F202" i="4"/>
  <c r="E202" i="4"/>
  <c r="F201" i="4"/>
  <c r="H197" i="4" s="1"/>
  <c r="I197" i="4" s="1"/>
  <c r="E201" i="4"/>
  <c r="E200" i="4"/>
  <c r="E199" i="4"/>
  <c r="E198" i="4"/>
  <c r="E197" i="4"/>
  <c r="E196" i="4"/>
  <c r="E195" i="4"/>
  <c r="E194" i="4"/>
  <c r="E193" i="4"/>
  <c r="E192" i="4"/>
  <c r="E191" i="4"/>
  <c r="E190" i="4"/>
  <c r="I189" i="4"/>
  <c r="H189" i="4"/>
  <c r="G189" i="4"/>
  <c r="E189" i="4"/>
  <c r="E188" i="4"/>
  <c r="E187" i="4"/>
  <c r="E186" i="4"/>
  <c r="E185" i="4"/>
  <c r="E184" i="4"/>
  <c r="E183" i="4"/>
  <c r="E182" i="4"/>
  <c r="H181" i="4"/>
  <c r="I181" i="4" s="1"/>
  <c r="G181" i="4"/>
  <c r="E181" i="4"/>
  <c r="E180" i="4"/>
  <c r="E179" i="4"/>
  <c r="E178" i="4"/>
  <c r="E177" i="4"/>
  <c r="E176" i="4"/>
  <c r="E175" i="4"/>
  <c r="E174" i="4"/>
  <c r="I173" i="4"/>
  <c r="H173" i="4"/>
  <c r="G173" i="4"/>
  <c r="E173" i="4"/>
  <c r="E172" i="4"/>
  <c r="E171" i="4"/>
  <c r="E170" i="4"/>
  <c r="E169" i="4"/>
  <c r="E168" i="4"/>
  <c r="E167" i="4"/>
  <c r="E166" i="4"/>
  <c r="I165" i="4"/>
  <c r="H165" i="4"/>
  <c r="G165" i="4"/>
  <c r="E165" i="4"/>
  <c r="E164" i="4"/>
  <c r="E163" i="4"/>
  <c r="E162" i="4"/>
  <c r="E161" i="4"/>
  <c r="E160" i="4"/>
  <c r="E159" i="4"/>
  <c r="E158" i="4"/>
  <c r="I157" i="4"/>
  <c r="H157" i="4"/>
  <c r="G157" i="4"/>
  <c r="E157" i="4"/>
  <c r="F153" i="4"/>
  <c r="E153" i="4"/>
  <c r="F152" i="4"/>
  <c r="E152" i="4"/>
  <c r="F151" i="4"/>
  <c r="E151" i="4"/>
  <c r="F150" i="4"/>
  <c r="E150" i="4"/>
  <c r="E149" i="4"/>
  <c r="F149" i="4" s="1"/>
  <c r="E148" i="4"/>
  <c r="E147" i="4"/>
  <c r="E146" i="4"/>
  <c r="E145" i="4"/>
  <c r="E144" i="4"/>
  <c r="E143" i="4"/>
  <c r="E142" i="4"/>
  <c r="I141" i="4"/>
  <c r="H141" i="4"/>
  <c r="G141" i="4"/>
  <c r="E141" i="4"/>
  <c r="E140" i="4"/>
  <c r="E139" i="4"/>
  <c r="E138" i="4"/>
  <c r="E137" i="4"/>
  <c r="E136" i="4"/>
  <c r="E135" i="4"/>
  <c r="E134" i="4"/>
  <c r="H133" i="4"/>
  <c r="I133" i="4" s="1"/>
  <c r="G133" i="4"/>
  <c r="E133" i="4"/>
  <c r="E132" i="4"/>
  <c r="E131" i="4"/>
  <c r="E130" i="4"/>
  <c r="E129" i="4"/>
  <c r="E128" i="4"/>
  <c r="E127" i="4"/>
  <c r="E126" i="4"/>
  <c r="I125" i="4"/>
  <c r="H125" i="4"/>
  <c r="G125" i="4"/>
  <c r="E125" i="4"/>
  <c r="E124" i="4"/>
  <c r="E123" i="4"/>
  <c r="E122" i="4"/>
  <c r="E121" i="4"/>
  <c r="E120" i="4"/>
  <c r="E119" i="4"/>
  <c r="E118" i="4"/>
  <c r="I117" i="4"/>
  <c r="H117" i="4"/>
  <c r="G117" i="4"/>
  <c r="E117" i="4"/>
  <c r="E116" i="4"/>
  <c r="E115" i="4"/>
  <c r="E114" i="4"/>
  <c r="E113" i="4"/>
  <c r="E112" i="4"/>
  <c r="E111" i="4"/>
  <c r="E110" i="4"/>
  <c r="I109" i="4"/>
  <c r="H109" i="4"/>
  <c r="G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G101" i="4"/>
  <c r="F101" i="4"/>
  <c r="H101" i="4" s="1"/>
  <c r="I101" i="4" s="1"/>
  <c r="E101" i="4"/>
  <c r="E100" i="4"/>
  <c r="F100" i="4" s="1"/>
  <c r="F99" i="4"/>
  <c r="E99" i="4"/>
  <c r="E98" i="4"/>
  <c r="F98" i="4" s="1"/>
  <c r="F97" i="4"/>
  <c r="E97" i="4"/>
  <c r="E96" i="4"/>
  <c r="F96" i="4" s="1"/>
  <c r="F95" i="4"/>
  <c r="E95" i="4"/>
  <c r="E94" i="4"/>
  <c r="F94" i="4" s="1"/>
  <c r="F93" i="4"/>
  <c r="H93" i="4" s="1"/>
  <c r="I93" i="4" s="1"/>
  <c r="E93" i="4"/>
  <c r="F90" i="4"/>
  <c r="E90" i="4"/>
  <c r="F89" i="4"/>
  <c r="E89" i="4"/>
  <c r="F88" i="4"/>
  <c r="E88" i="4"/>
  <c r="F87" i="4"/>
  <c r="E87" i="4"/>
  <c r="F86" i="4"/>
  <c r="E86" i="4"/>
  <c r="E85" i="4"/>
  <c r="F85" i="4" s="1"/>
  <c r="F80" i="4"/>
  <c r="E80" i="4"/>
  <c r="E79" i="4"/>
  <c r="F79" i="4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G69" i="4"/>
  <c r="F69" i="4"/>
  <c r="H69" i="4" s="1"/>
  <c r="I69" i="4" s="1"/>
  <c r="E69" i="4"/>
  <c r="E67" i="4"/>
  <c r="F67" i="4" s="1"/>
  <c r="F66" i="4"/>
  <c r="E66" i="4"/>
  <c r="E65" i="4"/>
  <c r="F65" i="4" s="1"/>
  <c r="F64" i="4"/>
  <c r="E64" i="4"/>
  <c r="E63" i="4"/>
  <c r="F63" i="4" s="1"/>
  <c r="F62" i="4"/>
  <c r="E62" i="4"/>
  <c r="E61" i="4"/>
  <c r="F61" i="4" s="1"/>
  <c r="F60" i="4"/>
  <c r="E60" i="4"/>
  <c r="E59" i="4"/>
  <c r="F59" i="4" s="1"/>
  <c r="F58" i="4"/>
  <c r="E58" i="4"/>
  <c r="E57" i="4"/>
  <c r="F57" i="4" s="1"/>
  <c r="F56" i="4"/>
  <c r="E56" i="4"/>
  <c r="E55" i="4"/>
  <c r="F55" i="4" s="1"/>
  <c r="F54" i="4"/>
  <c r="E54" i="4"/>
  <c r="F53" i="4"/>
  <c r="E53" i="4"/>
  <c r="E51" i="4"/>
  <c r="F51" i="4" s="1"/>
  <c r="F50" i="4"/>
  <c r="E50" i="4"/>
  <c r="E49" i="4"/>
  <c r="F49" i="4" s="1"/>
  <c r="F48" i="4"/>
  <c r="E48" i="4"/>
  <c r="E47" i="4"/>
  <c r="F47" i="4" s="1"/>
  <c r="F46" i="4"/>
  <c r="E46" i="4"/>
  <c r="E45" i="4"/>
  <c r="F45" i="4" s="1"/>
  <c r="F44" i="4"/>
  <c r="E44" i="4"/>
  <c r="E43" i="4"/>
  <c r="F43" i="4" s="1"/>
  <c r="F42" i="4"/>
  <c r="E42" i="4"/>
  <c r="E41" i="4"/>
  <c r="F41" i="4" s="1"/>
  <c r="F40" i="4"/>
  <c r="E40" i="4"/>
  <c r="E39" i="4"/>
  <c r="F39" i="4" s="1"/>
  <c r="F38" i="4"/>
  <c r="E38" i="4"/>
  <c r="F37" i="4"/>
  <c r="E37" i="4"/>
  <c r="E36" i="4"/>
  <c r="F36" i="4" s="1"/>
  <c r="F35" i="4"/>
  <c r="E35" i="4"/>
  <c r="E34" i="4"/>
  <c r="F34" i="4" s="1"/>
  <c r="F33" i="4"/>
  <c r="E33" i="4"/>
  <c r="E32" i="4"/>
  <c r="F32" i="4" s="1"/>
  <c r="F31" i="4"/>
  <c r="E31" i="4"/>
  <c r="E30" i="4"/>
  <c r="F30" i="4" s="1"/>
  <c r="F29" i="4"/>
  <c r="E29" i="4"/>
  <c r="E28" i="4"/>
  <c r="F28" i="4" s="1"/>
  <c r="F27" i="4"/>
  <c r="E27" i="4"/>
  <c r="E26" i="4"/>
  <c r="F26" i="4" s="1"/>
  <c r="F25" i="4"/>
  <c r="E25" i="4"/>
  <c r="E24" i="4"/>
  <c r="F24" i="4" s="1"/>
  <c r="F23" i="4"/>
  <c r="E23" i="4"/>
  <c r="E22" i="4"/>
  <c r="F22" i="4" s="1"/>
  <c r="E21" i="4"/>
  <c r="F21" i="4" s="1"/>
  <c r="F19" i="4"/>
  <c r="E19" i="4"/>
  <c r="E18" i="4"/>
  <c r="F18" i="4" s="1"/>
  <c r="F17" i="4"/>
  <c r="E17" i="4"/>
  <c r="E16" i="4"/>
  <c r="F16" i="4" s="1"/>
  <c r="F15" i="4"/>
  <c r="E15" i="4"/>
  <c r="E14" i="4"/>
  <c r="F14" i="4" s="1"/>
  <c r="F13" i="4"/>
  <c r="E13" i="4"/>
  <c r="E12" i="4"/>
  <c r="E11" i="4"/>
  <c r="F11" i="4" s="1"/>
  <c r="F10" i="4"/>
  <c r="E10" i="4"/>
  <c r="E9" i="4"/>
  <c r="F9" i="4" s="1"/>
  <c r="F8" i="4"/>
  <c r="E8" i="4"/>
  <c r="E7" i="4"/>
  <c r="F7" i="4" s="1"/>
  <c r="F6" i="4"/>
  <c r="E6" i="4"/>
  <c r="F5" i="4"/>
  <c r="E5" i="4"/>
  <c r="I123" i="3"/>
  <c r="I37" i="3"/>
  <c r="I29" i="3"/>
  <c r="I5" i="3"/>
  <c r="E242" i="3"/>
  <c r="E241" i="3"/>
  <c r="E240" i="3"/>
  <c r="E239" i="3"/>
  <c r="E238" i="3"/>
  <c r="E237" i="3"/>
  <c r="E236" i="3"/>
  <c r="I235" i="3"/>
  <c r="H235" i="3"/>
  <c r="G235" i="3"/>
  <c r="E235" i="3"/>
  <c r="E234" i="3"/>
  <c r="E233" i="3"/>
  <c r="E232" i="3"/>
  <c r="E231" i="3"/>
  <c r="E230" i="3"/>
  <c r="E229" i="3"/>
  <c r="E228" i="3"/>
  <c r="H227" i="3"/>
  <c r="I227" i="3" s="1"/>
  <c r="G227" i="3"/>
  <c r="E227" i="3"/>
  <c r="E226" i="3"/>
  <c r="E225" i="3"/>
  <c r="E224" i="3"/>
  <c r="E223" i="3"/>
  <c r="E222" i="3"/>
  <c r="E221" i="3"/>
  <c r="E220" i="3"/>
  <c r="H219" i="3"/>
  <c r="I219" i="3" s="1"/>
  <c r="G219" i="3"/>
  <c r="E219" i="3"/>
  <c r="E218" i="3"/>
  <c r="E217" i="3"/>
  <c r="E216" i="3"/>
  <c r="E215" i="3"/>
  <c r="E214" i="3"/>
  <c r="E213" i="3"/>
  <c r="E212" i="3"/>
  <c r="I211" i="3"/>
  <c r="H211" i="3"/>
  <c r="G211" i="3"/>
  <c r="E211" i="3"/>
  <c r="E210" i="3"/>
  <c r="E209" i="3"/>
  <c r="E208" i="3"/>
  <c r="E207" i="3"/>
  <c r="E206" i="3"/>
  <c r="E205" i="3"/>
  <c r="E204" i="3"/>
  <c r="I203" i="3"/>
  <c r="H203" i="3"/>
  <c r="G203" i="3"/>
  <c r="E203" i="3"/>
  <c r="E202" i="3"/>
  <c r="F201" i="3"/>
  <c r="E201" i="3"/>
  <c r="E200" i="3"/>
  <c r="F200" i="3" s="1"/>
  <c r="F199" i="3"/>
  <c r="E199" i="3"/>
  <c r="E198" i="3"/>
  <c r="F198" i="3" s="1"/>
  <c r="F197" i="3"/>
  <c r="E197" i="3"/>
  <c r="E196" i="3"/>
  <c r="F196" i="3" s="1"/>
  <c r="F195" i="3"/>
  <c r="E195" i="3"/>
  <c r="E194" i="3"/>
  <c r="E193" i="3"/>
  <c r="E192" i="3"/>
  <c r="E191" i="3"/>
  <c r="E190" i="3"/>
  <c r="E189" i="3"/>
  <c r="E188" i="3"/>
  <c r="I187" i="3"/>
  <c r="H187" i="3"/>
  <c r="G187" i="3"/>
  <c r="E187" i="3"/>
  <c r="E186" i="3"/>
  <c r="E185" i="3"/>
  <c r="E184" i="3"/>
  <c r="E183" i="3"/>
  <c r="E182" i="3"/>
  <c r="E181" i="3"/>
  <c r="E180" i="3"/>
  <c r="I179" i="3"/>
  <c r="H179" i="3"/>
  <c r="G179" i="3"/>
  <c r="E179" i="3"/>
  <c r="E178" i="3"/>
  <c r="E177" i="3"/>
  <c r="E176" i="3"/>
  <c r="E175" i="3"/>
  <c r="E174" i="3"/>
  <c r="E173" i="3"/>
  <c r="E172" i="3"/>
  <c r="H171" i="3"/>
  <c r="I171" i="3" s="1"/>
  <c r="G171" i="3"/>
  <c r="E171" i="3"/>
  <c r="E170" i="3"/>
  <c r="E169" i="3"/>
  <c r="E168" i="3"/>
  <c r="E167" i="3"/>
  <c r="E166" i="3"/>
  <c r="E165" i="3"/>
  <c r="E164" i="3"/>
  <c r="H163" i="3"/>
  <c r="I163" i="3" s="1"/>
  <c r="G163" i="3"/>
  <c r="E163" i="3"/>
  <c r="E162" i="3"/>
  <c r="E161" i="3"/>
  <c r="E160" i="3"/>
  <c r="E159" i="3"/>
  <c r="E158" i="3"/>
  <c r="E157" i="3"/>
  <c r="E156" i="3"/>
  <c r="I155" i="3"/>
  <c r="H155" i="3"/>
  <c r="G155" i="3"/>
  <c r="E155" i="3"/>
  <c r="F154" i="3"/>
  <c r="E154" i="3"/>
  <c r="E153" i="3"/>
  <c r="F153" i="3" s="1"/>
  <c r="F152" i="3"/>
  <c r="E152" i="3"/>
  <c r="E151" i="3"/>
  <c r="F151" i="3" s="1"/>
  <c r="F150" i="3"/>
  <c r="E150" i="3"/>
  <c r="E149" i="3"/>
  <c r="F149" i="3" s="1"/>
  <c r="F148" i="3"/>
  <c r="E148" i="3"/>
  <c r="E147" i="3"/>
  <c r="F147" i="3" s="1"/>
  <c r="E146" i="3"/>
  <c r="E145" i="3"/>
  <c r="E144" i="3"/>
  <c r="E143" i="3"/>
  <c r="E142" i="3"/>
  <c r="E141" i="3"/>
  <c r="E140" i="3"/>
  <c r="H139" i="3"/>
  <c r="I139" i="3" s="1"/>
  <c r="G139" i="3"/>
  <c r="E139" i="3"/>
  <c r="E138" i="3"/>
  <c r="E137" i="3"/>
  <c r="E136" i="3"/>
  <c r="E135" i="3"/>
  <c r="E134" i="3"/>
  <c r="E133" i="3"/>
  <c r="E132" i="3"/>
  <c r="H131" i="3"/>
  <c r="I131" i="3" s="1"/>
  <c r="G131" i="3"/>
  <c r="E131" i="3"/>
  <c r="E130" i="3"/>
  <c r="E129" i="3"/>
  <c r="E128" i="3"/>
  <c r="E127" i="3"/>
  <c r="E126" i="3"/>
  <c r="E125" i="3"/>
  <c r="E124" i="3"/>
  <c r="H123" i="3"/>
  <c r="G123" i="3"/>
  <c r="E123" i="3"/>
  <c r="E122" i="3"/>
  <c r="E121" i="3"/>
  <c r="E120" i="3"/>
  <c r="E119" i="3"/>
  <c r="E118" i="3"/>
  <c r="E117" i="3"/>
  <c r="E116" i="3"/>
  <c r="I115" i="3"/>
  <c r="H115" i="3"/>
  <c r="G115" i="3"/>
  <c r="E115" i="3"/>
  <c r="E114" i="3"/>
  <c r="E113" i="3"/>
  <c r="E112" i="3"/>
  <c r="E111" i="3"/>
  <c r="E110" i="3"/>
  <c r="E109" i="3"/>
  <c r="E108" i="3"/>
  <c r="H107" i="3"/>
  <c r="I107" i="3" s="1"/>
  <c r="G107" i="3"/>
  <c r="E107" i="3"/>
  <c r="E106" i="3"/>
  <c r="F106" i="3" s="1"/>
  <c r="F105" i="3"/>
  <c r="E105" i="3"/>
  <c r="E104" i="3"/>
  <c r="F104" i="3" s="1"/>
  <c r="F103" i="3"/>
  <c r="E103" i="3"/>
  <c r="E102" i="3"/>
  <c r="F102" i="3" s="1"/>
  <c r="F101" i="3"/>
  <c r="E101" i="3"/>
  <c r="E100" i="3"/>
  <c r="F100" i="3" s="1"/>
  <c r="F99" i="3"/>
  <c r="E99" i="3"/>
  <c r="E98" i="3"/>
  <c r="F98" i="3" s="1"/>
  <c r="F97" i="3"/>
  <c r="E97" i="3"/>
  <c r="E96" i="3"/>
  <c r="F96" i="3" s="1"/>
  <c r="F95" i="3"/>
  <c r="E95" i="3"/>
  <c r="E94" i="3"/>
  <c r="F94" i="3" s="1"/>
  <c r="F93" i="3"/>
  <c r="E93" i="3"/>
  <c r="E92" i="3"/>
  <c r="F92" i="3" s="1"/>
  <c r="E91" i="3"/>
  <c r="F91" i="3" s="1"/>
  <c r="F86" i="3"/>
  <c r="E86" i="3"/>
  <c r="E85" i="3"/>
  <c r="F85" i="3" s="1"/>
  <c r="F84" i="3"/>
  <c r="E84" i="3"/>
  <c r="E83" i="3"/>
  <c r="F83" i="3" s="1"/>
  <c r="F82" i="3"/>
  <c r="E82" i="3"/>
  <c r="E81" i="3"/>
  <c r="F81" i="3" s="1"/>
  <c r="F80" i="3"/>
  <c r="E80" i="3"/>
  <c r="E79" i="3"/>
  <c r="F79" i="3" s="1"/>
  <c r="F78" i="3"/>
  <c r="E78" i="3"/>
  <c r="F77" i="3"/>
  <c r="E77" i="3"/>
  <c r="E76" i="3"/>
  <c r="F76" i="3" s="1"/>
  <c r="F75" i="3"/>
  <c r="E75" i="3"/>
  <c r="E74" i="3"/>
  <c r="F74" i="3" s="1"/>
  <c r="F73" i="3"/>
  <c r="E73" i="3"/>
  <c r="E72" i="3"/>
  <c r="F72" i="3" s="1"/>
  <c r="F71" i="3"/>
  <c r="E71" i="3"/>
  <c r="E70" i="3"/>
  <c r="F70" i="3" s="1"/>
  <c r="F69" i="3"/>
  <c r="H69" i="3" s="1"/>
  <c r="I69" i="3" s="1"/>
  <c r="E69" i="3"/>
  <c r="E68" i="3"/>
  <c r="F68" i="3" s="1"/>
  <c r="F67" i="3"/>
  <c r="E67" i="3"/>
  <c r="E66" i="3"/>
  <c r="F66" i="3" s="1"/>
  <c r="F65" i="3"/>
  <c r="E65" i="3"/>
  <c r="E64" i="3"/>
  <c r="F64" i="3" s="1"/>
  <c r="F63" i="3"/>
  <c r="E63" i="3"/>
  <c r="E62" i="3"/>
  <c r="F62" i="3" s="1"/>
  <c r="E61" i="3"/>
  <c r="F61" i="3" s="1"/>
  <c r="F60" i="3"/>
  <c r="E60" i="3"/>
  <c r="E59" i="3"/>
  <c r="F59" i="3" s="1"/>
  <c r="F58" i="3"/>
  <c r="E58" i="3"/>
  <c r="E57" i="3"/>
  <c r="F57" i="3" s="1"/>
  <c r="F56" i="3"/>
  <c r="E56" i="3"/>
  <c r="E55" i="3"/>
  <c r="F55" i="3" s="1"/>
  <c r="F54" i="3"/>
  <c r="E54" i="3"/>
  <c r="E53" i="3"/>
  <c r="F53" i="3" s="1"/>
  <c r="F52" i="3"/>
  <c r="E52" i="3"/>
  <c r="E51" i="3"/>
  <c r="F51" i="3" s="1"/>
  <c r="F50" i="3"/>
  <c r="E50" i="3"/>
  <c r="E49" i="3"/>
  <c r="F49" i="3" s="1"/>
  <c r="F48" i="3"/>
  <c r="E48" i="3"/>
  <c r="E47" i="3"/>
  <c r="F47" i="3" s="1"/>
  <c r="F46" i="3"/>
  <c r="G45" i="3" s="1"/>
  <c r="E46" i="3"/>
  <c r="F45" i="3"/>
  <c r="H45" i="3" s="1"/>
  <c r="I45" i="3" s="1"/>
  <c r="E45" i="3"/>
  <c r="E42" i="3"/>
  <c r="F42" i="3" s="1"/>
  <c r="F41" i="3"/>
  <c r="E41" i="3"/>
  <c r="E40" i="3"/>
  <c r="F40" i="3" s="1"/>
  <c r="F39" i="3"/>
  <c r="E39" i="3"/>
  <c r="E38" i="3"/>
  <c r="F38" i="3" s="1"/>
  <c r="F37" i="3"/>
  <c r="E37" i="3"/>
  <c r="E35" i="3"/>
  <c r="F35" i="3" s="1"/>
  <c r="F34" i="3"/>
  <c r="E34" i="3"/>
  <c r="E33" i="3"/>
  <c r="F33" i="3" s="1"/>
  <c r="F32" i="3"/>
  <c r="E32" i="3"/>
  <c r="E31" i="3"/>
  <c r="F31" i="3" s="1"/>
  <c r="F30" i="3"/>
  <c r="E30" i="3"/>
  <c r="F29" i="3"/>
  <c r="H29" i="3" s="1"/>
  <c r="E29" i="3"/>
  <c r="E28" i="3"/>
  <c r="F28" i="3" s="1"/>
  <c r="F27" i="3"/>
  <c r="E27" i="3"/>
  <c r="E26" i="3"/>
  <c r="F26" i="3" s="1"/>
  <c r="F25" i="3"/>
  <c r="E25" i="3"/>
  <c r="E24" i="3"/>
  <c r="F24" i="3" s="1"/>
  <c r="F23" i="3"/>
  <c r="E23" i="3"/>
  <c r="E22" i="3"/>
  <c r="F22" i="3" s="1"/>
  <c r="F21" i="3"/>
  <c r="H21" i="3" s="1"/>
  <c r="I21" i="3" s="1"/>
  <c r="E21" i="3"/>
  <c r="E20" i="3"/>
  <c r="F20" i="3" s="1"/>
  <c r="F19" i="3"/>
  <c r="E19" i="3"/>
  <c r="E18" i="3"/>
  <c r="F18" i="3" s="1"/>
  <c r="F17" i="3"/>
  <c r="E17" i="3"/>
  <c r="E16" i="3"/>
  <c r="F16" i="3" s="1"/>
  <c r="F15" i="3"/>
  <c r="E15" i="3"/>
  <c r="E14" i="3"/>
  <c r="F14" i="3" s="1"/>
  <c r="E13" i="3"/>
  <c r="F13" i="3" s="1"/>
  <c r="F11" i="3"/>
  <c r="E11" i="3"/>
  <c r="E10" i="3"/>
  <c r="F10" i="3" s="1"/>
  <c r="F9" i="3"/>
  <c r="E9" i="3"/>
  <c r="E8" i="3"/>
  <c r="F8" i="3" s="1"/>
  <c r="F7" i="3"/>
  <c r="E7" i="3"/>
  <c r="E6" i="3"/>
  <c r="F6" i="3" s="1"/>
  <c r="F5" i="3"/>
  <c r="H5" i="3" s="1"/>
  <c r="E5" i="3"/>
  <c r="G29" i="8" l="1"/>
  <c r="H33" i="8"/>
  <c r="I33" i="8" s="1"/>
  <c r="G33" i="8"/>
  <c r="G41" i="8"/>
  <c r="H41" i="8"/>
  <c r="I41" i="8" s="1"/>
  <c r="H53" i="8"/>
  <c r="I53" i="8" s="1"/>
  <c r="G57" i="8"/>
  <c r="H57" i="8"/>
  <c r="I57" i="8" s="1"/>
  <c r="G63" i="8"/>
  <c r="H67" i="8"/>
  <c r="I67" i="8" s="1"/>
  <c r="G67" i="8"/>
  <c r="H29" i="8"/>
  <c r="I29" i="8" s="1"/>
  <c r="H63" i="8"/>
  <c r="I63" i="8" s="1"/>
  <c r="G5" i="8"/>
  <c r="H9" i="8"/>
  <c r="I9" i="8" s="1"/>
  <c r="G9" i="8"/>
  <c r="H13" i="8"/>
  <c r="I13" i="8" s="1"/>
  <c r="G17" i="8"/>
  <c r="H17" i="8"/>
  <c r="I17" i="8" s="1"/>
  <c r="G21" i="8"/>
  <c r="H25" i="8"/>
  <c r="I25" i="8" s="1"/>
  <c r="G25" i="8"/>
  <c r="G71" i="8"/>
  <c r="H80" i="8"/>
  <c r="I80" i="8" s="1"/>
  <c r="G80" i="8"/>
  <c r="H84" i="8"/>
  <c r="I84" i="8" s="1"/>
  <c r="G13" i="8"/>
  <c r="G53" i="8"/>
  <c r="G84" i="8"/>
  <c r="G108" i="8"/>
  <c r="H27" i="7"/>
  <c r="I27" i="7" s="1"/>
  <c r="G27" i="7"/>
  <c r="G31" i="7"/>
  <c r="H35" i="7"/>
  <c r="I35" i="7" s="1"/>
  <c r="G35" i="7"/>
  <c r="H39" i="7"/>
  <c r="I39" i="7" s="1"/>
  <c r="H43" i="7"/>
  <c r="I43" i="7" s="1"/>
  <c r="G43" i="7"/>
  <c r="G47" i="7"/>
  <c r="H51" i="7"/>
  <c r="I51" i="7" s="1"/>
  <c r="G51" i="7"/>
  <c r="H55" i="7"/>
  <c r="I55" i="7" s="1"/>
  <c r="H59" i="7"/>
  <c r="I59" i="7" s="1"/>
  <c r="G59" i="7"/>
  <c r="H75" i="7"/>
  <c r="I75" i="7" s="1"/>
  <c r="G75" i="7"/>
  <c r="H108" i="7"/>
  <c r="I108" i="7" s="1"/>
  <c r="G108" i="7"/>
  <c r="H31" i="7"/>
  <c r="I31" i="7" s="1"/>
  <c r="H47" i="7"/>
  <c r="I47" i="7" s="1"/>
  <c r="H9" i="7"/>
  <c r="I9" i="7" s="1"/>
  <c r="G9" i="7"/>
  <c r="H17" i="7"/>
  <c r="I17" i="7" s="1"/>
  <c r="G17" i="7"/>
  <c r="H67" i="7"/>
  <c r="I67" i="7" s="1"/>
  <c r="G67" i="7"/>
  <c r="H84" i="7"/>
  <c r="I84" i="7" s="1"/>
  <c r="G84" i="7"/>
  <c r="G21" i="7"/>
  <c r="G39" i="7"/>
  <c r="G55" i="7"/>
  <c r="G63" i="7"/>
  <c r="G80" i="7"/>
  <c r="G81" i="6"/>
  <c r="H157" i="6"/>
  <c r="I157" i="6" s="1"/>
  <c r="G157" i="6"/>
  <c r="H29" i="6"/>
  <c r="I29" i="6" s="1"/>
  <c r="G29" i="6"/>
  <c r="H21" i="6"/>
  <c r="I21" i="6" s="1"/>
  <c r="H35" i="6"/>
  <c r="I35" i="6" s="1"/>
  <c r="H41" i="6"/>
  <c r="I41" i="6" s="1"/>
  <c r="G41" i="6"/>
  <c r="H49" i="6"/>
  <c r="I49" i="6" s="1"/>
  <c r="G49" i="6"/>
  <c r="G93" i="6"/>
  <c r="H5" i="6"/>
  <c r="I5" i="6" s="1"/>
  <c r="G5" i="6"/>
  <c r="H57" i="6"/>
  <c r="I57" i="6" s="1"/>
  <c r="G57" i="6"/>
  <c r="H117" i="6"/>
  <c r="I117" i="6" s="1"/>
  <c r="G117" i="6"/>
  <c r="H205" i="6"/>
  <c r="I205" i="6" s="1"/>
  <c r="G205" i="6"/>
  <c r="H101" i="6"/>
  <c r="I101" i="6" s="1"/>
  <c r="G101" i="6"/>
  <c r="G109" i="6"/>
  <c r="H13" i="6"/>
  <c r="I13" i="6" s="1"/>
  <c r="H69" i="6"/>
  <c r="I69" i="6" s="1"/>
  <c r="H93" i="6"/>
  <c r="I93" i="6" s="1"/>
  <c r="H109" i="6"/>
  <c r="I109" i="6" s="1"/>
  <c r="H149" i="6"/>
  <c r="I149" i="6" s="1"/>
  <c r="H45" i="5"/>
  <c r="I45" i="5" s="1"/>
  <c r="G45" i="5"/>
  <c r="H101" i="5"/>
  <c r="I101" i="5" s="1"/>
  <c r="G101" i="5"/>
  <c r="H197" i="5"/>
  <c r="I197" i="5" s="1"/>
  <c r="G37" i="5"/>
  <c r="H61" i="5"/>
  <c r="I61" i="5" s="1"/>
  <c r="G61" i="5"/>
  <c r="G197" i="5"/>
  <c r="H5" i="5"/>
  <c r="I5" i="5" s="1"/>
  <c r="H53" i="5"/>
  <c r="I53" i="5" s="1"/>
  <c r="G53" i="5"/>
  <c r="H77" i="5"/>
  <c r="I77" i="5" s="1"/>
  <c r="G77" i="5"/>
  <c r="G5" i="5"/>
  <c r="G13" i="5"/>
  <c r="H13" i="5"/>
  <c r="I13" i="5" s="1"/>
  <c r="H21" i="5"/>
  <c r="I21" i="5" s="1"/>
  <c r="G21" i="5"/>
  <c r="H29" i="5"/>
  <c r="I29" i="5" s="1"/>
  <c r="H85" i="5"/>
  <c r="I85" i="5" s="1"/>
  <c r="G85" i="5"/>
  <c r="H149" i="5"/>
  <c r="I149" i="5" s="1"/>
  <c r="G29" i="5"/>
  <c r="G93" i="5"/>
  <c r="G165" i="5"/>
  <c r="G5" i="4"/>
  <c r="H5" i="4"/>
  <c r="I5" i="4" s="1"/>
  <c r="H85" i="4"/>
  <c r="I85" i="4" s="1"/>
  <c r="G85" i="4"/>
  <c r="H13" i="4"/>
  <c r="I13" i="4" s="1"/>
  <c r="G37" i="4"/>
  <c r="G77" i="4"/>
  <c r="H77" i="4"/>
  <c r="I77" i="4" s="1"/>
  <c r="H53" i="4"/>
  <c r="I53" i="4" s="1"/>
  <c r="G61" i="4"/>
  <c r="H61" i="4"/>
  <c r="I61" i="4" s="1"/>
  <c r="H149" i="4"/>
  <c r="I149" i="4" s="1"/>
  <c r="G149" i="4"/>
  <c r="G53" i="4"/>
  <c r="H21" i="4"/>
  <c r="I21" i="4" s="1"/>
  <c r="G21" i="4"/>
  <c r="H29" i="4"/>
  <c r="I29" i="4" s="1"/>
  <c r="H37" i="4"/>
  <c r="I37" i="4" s="1"/>
  <c r="G45" i="4"/>
  <c r="H45" i="4"/>
  <c r="I45" i="4" s="1"/>
  <c r="G13" i="4"/>
  <c r="G29" i="4"/>
  <c r="G93" i="4"/>
  <c r="G197" i="4"/>
  <c r="H77" i="3"/>
  <c r="I77" i="3" s="1"/>
  <c r="H195" i="3"/>
  <c r="I195" i="3" s="1"/>
  <c r="G83" i="3"/>
  <c r="H83" i="3"/>
  <c r="I83" i="3" s="1"/>
  <c r="G147" i="3"/>
  <c r="H147" i="3"/>
  <c r="I147" i="3" s="1"/>
  <c r="H13" i="3"/>
  <c r="I13" i="3" s="1"/>
  <c r="G13" i="3"/>
  <c r="G53" i="3"/>
  <c r="H53" i="3"/>
  <c r="I53" i="3" s="1"/>
  <c r="H61" i="3"/>
  <c r="I61" i="3" s="1"/>
  <c r="G61" i="3"/>
  <c r="G29" i="3"/>
  <c r="H37" i="3"/>
  <c r="G77" i="3"/>
  <c r="H91" i="3"/>
  <c r="I91" i="3" s="1"/>
  <c r="G91" i="3"/>
  <c r="H99" i="3"/>
  <c r="I99" i="3" s="1"/>
  <c r="G5" i="3"/>
  <c r="G21" i="3"/>
  <c r="G37" i="3"/>
  <c r="G69" i="3"/>
  <c r="G99" i="3"/>
  <c r="G195" i="3"/>
</calcChain>
</file>

<file path=xl/sharedStrings.xml><?xml version="1.0" encoding="utf-8"?>
<sst xmlns="http://schemas.openxmlformats.org/spreadsheetml/2006/main" count="96" uniqueCount="42">
  <si>
    <t>Formulation</t>
  </si>
  <si>
    <t>Plate average</t>
  </si>
  <si>
    <t>Dilution</t>
  </si>
  <si>
    <t xml:space="preserve">Original </t>
  </si>
  <si>
    <t>log</t>
  </si>
  <si>
    <t>Average</t>
  </si>
  <si>
    <t>MSSA</t>
  </si>
  <si>
    <t>MRSA</t>
  </si>
  <si>
    <t>CS P. aeruginosa</t>
  </si>
  <si>
    <t>n = 4, readings are from individual plates</t>
  </si>
  <si>
    <t>Time</t>
  </si>
  <si>
    <t>Spiral plate reading</t>
  </si>
  <si>
    <t>St dev</t>
  </si>
  <si>
    <t>SEM</t>
  </si>
  <si>
    <t>Control (Broth + 10% DMSO)</t>
  </si>
  <si>
    <t>Oxacillin (0.031 mg/l)</t>
  </si>
  <si>
    <t>Control (broth + 10% DMSO)</t>
  </si>
  <si>
    <t xml:space="preserve">Oxacillin  (1 mg/l)                         </t>
  </si>
  <si>
    <t>Ciprofloxacin (0.0078 mg/l)</t>
  </si>
  <si>
    <t>CR P aeruginosa</t>
  </si>
  <si>
    <t>Ciprofloxacin (0.063 mg/l)</t>
  </si>
  <si>
    <t>E. coli 8003</t>
  </si>
  <si>
    <t>n = 4, plate counts are an average of two.</t>
  </si>
  <si>
    <t>Ciprofloxacin 0.016 mg/l</t>
  </si>
  <si>
    <t>E coli ciprofloxacin resistant clinial isolate</t>
  </si>
  <si>
    <t>Ciprofloxacin (0.5 mg/l)</t>
  </si>
  <si>
    <t>Linalool (57.05 mM)</t>
  </si>
  <si>
    <t>Cuminaldehyde (67.21 mM)</t>
  </si>
  <si>
    <t>Combination (0.031 mg/l oxacillin, 57.05 mM linalool, 67.21 mM cuminaldehyde)</t>
  </si>
  <si>
    <t>Linalool (14.26 mM)</t>
  </si>
  <si>
    <t>Cuminaldehyde (33.60 mM)</t>
  </si>
  <si>
    <t>Combination (14.26 mM linalool; 33.60 mM cuminaldehyde; 1 mg/l oxacillin)</t>
  </si>
  <si>
    <t>Combination (0.0078 mg/l ciprofloxacin, 3.95 mM carvacrol, 16.80 mM cuminaldehyde)</t>
  </si>
  <si>
    <t>Cuminaldehyde (16.80 mM)</t>
  </si>
  <si>
    <t>Carvacrol (3.95 mM)</t>
  </si>
  <si>
    <t>Combination (0.063 mg/l ciprofloxacin, 3.95 mM carvacrol, 16.80 mM cuminaldehyde)</t>
  </si>
  <si>
    <t>Carvacrol 0.25 mM</t>
  </si>
  <si>
    <t>Linalool 28.53 mM</t>
  </si>
  <si>
    <t>Combination (0.25 mM carvacrol, 28.53 mM linalool, 0.016 mg/l ciprofloxacin)</t>
  </si>
  <si>
    <t>Carvacrol (0.99 mM)</t>
  </si>
  <si>
    <t>Linalool (7.13 mM)</t>
  </si>
  <si>
    <t>Combination (0.99 mM carvacrol, 7.13 mM linalool, 0.5 mg/l ciprofloxacin)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</si>
</sst>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0" fontId="3" fillId="2" borderId="2" xfId="2" applyBorder="1"/>
    <xf numFmtId="0" fontId="3" fillId="2" borderId="2" xfId="2" applyBorder="1" applyAlignment="1">
      <alignment horizontal="center" vertical="center"/>
    </xf>
    <xf numFmtId="0" fontId="1" fillId="3" borderId="2" xfId="3" applyBorder="1" applyAlignment="1">
      <alignment horizontal="center" vertical="center"/>
    </xf>
    <xf numFmtId="11" fontId="1" fillId="3" borderId="2" xfId="3" applyNumberFormat="1" applyBorder="1" applyAlignment="1">
      <alignment horizontal="center" vertical="center"/>
    </xf>
    <xf numFmtId="0" fontId="1" fillId="3" borderId="2" xfId="3" applyNumberFormat="1" applyBorder="1" applyAlignment="1">
      <alignment horizontal="center" vertical="center"/>
    </xf>
    <xf numFmtId="2" fontId="1" fillId="3" borderId="2" xfId="3" applyNumberFormat="1" applyBorder="1" applyAlignment="1">
      <alignment horizontal="center" vertical="center"/>
    </xf>
    <xf numFmtId="11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1" fontId="1" fillId="0" borderId="2" xfId="3" applyNumberFormat="1" applyFill="1" applyBorder="1" applyAlignment="1">
      <alignment horizontal="center" vertical="center"/>
    </xf>
    <xf numFmtId="11" fontId="0" fillId="0" borderId="0" xfId="0" applyNumberFormat="1"/>
    <xf numFmtId="11" fontId="3" fillId="2" borderId="2" xfId="2" applyNumberFormat="1" applyBorder="1" applyAlignment="1">
      <alignment horizontal="center" vertical="center"/>
    </xf>
    <xf numFmtId="11" fontId="0" fillId="0" borderId="2" xfId="0" applyNumberFormat="1" applyBorder="1"/>
    <xf numFmtId="2" fontId="0" fillId="0" borderId="2" xfId="0" applyNumberFormat="1" applyBorder="1"/>
    <xf numFmtId="0" fontId="0" fillId="0" borderId="2" xfId="0" applyBorder="1"/>
    <xf numFmtId="11" fontId="1" fillId="3" borderId="2" xfId="3" applyNumberFormat="1" applyBorder="1"/>
    <xf numFmtId="2" fontId="1" fillId="3" borderId="2" xfId="3" applyNumberFormat="1" applyBorder="1"/>
    <xf numFmtId="11" fontId="0" fillId="3" borderId="2" xfId="3" applyNumberFormat="1" applyFont="1" applyBorder="1" applyAlignment="1">
      <alignment horizontal="center" vertical="center"/>
    </xf>
    <xf numFmtId="0" fontId="1" fillId="3" borderId="2" xfId="3" applyBorder="1"/>
    <xf numFmtId="11" fontId="1" fillId="4" borderId="2" xfId="3" applyNumberFormat="1" applyFill="1" applyBorder="1" applyAlignment="1">
      <alignment horizontal="center" vertical="center"/>
    </xf>
    <xf numFmtId="0" fontId="0" fillId="3" borderId="2" xfId="3" applyNumberFormat="1" applyFont="1" applyBorder="1" applyAlignment="1">
      <alignment horizontal="center" vertical="center"/>
    </xf>
    <xf numFmtId="0" fontId="3" fillId="2" borderId="7" xfId="2" applyBorder="1" applyAlignment="1">
      <alignment horizontal="center" vertical="center"/>
    </xf>
    <xf numFmtId="11" fontId="0" fillId="0" borderId="2" xfId="3" applyNumberFormat="1" applyFont="1" applyFill="1" applyBorder="1" applyAlignment="1">
      <alignment horizontal="center" vertical="center"/>
    </xf>
    <xf numFmtId="0" fontId="0" fillId="3" borderId="2" xfId="3" applyFont="1" applyBorder="1" applyAlignment="1">
      <alignment horizontal="center" vertical="center"/>
    </xf>
    <xf numFmtId="11" fontId="1" fillId="0" borderId="2" xfId="3" applyNumberFormat="1" applyFill="1" applyBorder="1"/>
    <xf numFmtId="2" fontId="1" fillId="0" borderId="2" xfId="3" applyNumberFormat="1" applyFill="1" applyBorder="1"/>
    <xf numFmtId="0" fontId="0" fillId="0" borderId="2" xfId="0" applyFill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2" fontId="0" fillId="0" borderId="2" xfId="0" applyNumberFormat="1" applyFill="1" applyBorder="1"/>
    <xf numFmtId="0" fontId="3" fillId="2" borderId="4" xfId="2" applyBorder="1" applyAlignment="1">
      <alignment horizontal="center" vertical="center"/>
    </xf>
    <xf numFmtId="0" fontId="1" fillId="4" borderId="2" xfId="3" applyFill="1" applyBorder="1" applyAlignment="1">
      <alignment horizontal="center" vertical="center"/>
    </xf>
    <xf numFmtId="2" fontId="1" fillId="4" borderId="2" xfId="3" applyNumberFormat="1" applyFill="1" applyBorder="1" applyAlignment="1">
      <alignment horizontal="center" vertical="center"/>
    </xf>
    <xf numFmtId="11" fontId="0" fillId="4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1" fillId="0" borderId="2" xfId="3" applyFill="1" applyBorder="1" applyAlignment="1">
      <alignment horizontal="center" vertical="center"/>
    </xf>
    <xf numFmtId="0" fontId="0" fillId="0" borderId="6" xfId="0" applyFill="1" applyBorder="1" applyAlignment="1"/>
    <xf numFmtId="0" fontId="2" fillId="0" borderId="1" xfId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3" borderId="2" xfId="3" applyBorder="1" applyAlignment="1">
      <alignment horizontal="center"/>
    </xf>
    <xf numFmtId="0" fontId="1" fillId="3" borderId="2" xfId="3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3" applyBorder="1" applyAlignment="1">
      <alignment horizontal="center"/>
    </xf>
    <xf numFmtId="0" fontId="1" fillId="3" borderId="4" xfId="3" applyBorder="1" applyAlignment="1">
      <alignment horizontal="center"/>
    </xf>
    <xf numFmtId="0" fontId="1" fillId="3" borderId="5" xfId="3" applyBorder="1" applyAlignment="1">
      <alignment horizontal="center"/>
    </xf>
    <xf numFmtId="2" fontId="1" fillId="3" borderId="3" xfId="3" applyNumberFormat="1" applyBorder="1" applyAlignment="1">
      <alignment horizontal="center"/>
    </xf>
    <xf numFmtId="2" fontId="1" fillId="3" borderId="4" xfId="3" applyNumberFormat="1" applyBorder="1" applyAlignment="1">
      <alignment horizontal="center"/>
    </xf>
    <xf numFmtId="2" fontId="1" fillId="3" borderId="5" xfId="3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" xfId="3" applyFill="1" applyBorder="1" applyAlignment="1">
      <alignment horizontal="center"/>
    </xf>
    <xf numFmtId="2" fontId="1" fillId="0" borderId="2" xfId="3" applyNumberFormat="1" applyFill="1" applyBorder="1"/>
    <xf numFmtId="0" fontId="1" fillId="0" borderId="2" xfId="3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3" xfId="3" applyFill="1" applyBorder="1" applyAlignment="1">
      <alignment horizontal="center"/>
    </xf>
    <xf numFmtId="0" fontId="1" fillId="0" borderId="4" xfId="3" applyFill="1" applyBorder="1" applyAlignment="1">
      <alignment horizontal="center"/>
    </xf>
    <xf numFmtId="0" fontId="1" fillId="0" borderId="5" xfId="3" applyFill="1" applyBorder="1" applyAlignment="1">
      <alignment horizontal="center"/>
    </xf>
    <xf numFmtId="2" fontId="1" fillId="0" borderId="3" xfId="3" applyNumberFormat="1" applyFill="1" applyBorder="1" applyAlignment="1">
      <alignment horizontal="center"/>
    </xf>
    <xf numFmtId="2" fontId="1" fillId="3" borderId="2" xfId="3" applyNumberFormat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1" fillId="4" borderId="2" xfId="3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1" fillId="0" borderId="4" xfId="3" applyNumberFormat="1" applyFill="1" applyBorder="1" applyAlignment="1">
      <alignment horizontal="center"/>
    </xf>
    <xf numFmtId="2" fontId="1" fillId="0" borderId="5" xfId="3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4">
    <cellStyle name="20% - Accent1" xfId="3" builtinId="30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workbookViewId="0">
      <selection activeCell="A195" sqref="A195:A242"/>
    </sheetView>
  </sheetViews>
  <sheetFormatPr defaultRowHeight="15" x14ac:dyDescent="0.25"/>
  <cols>
    <col min="1" max="1" width="14.85546875" customWidth="1"/>
    <col min="2" max="2" width="17" customWidth="1"/>
    <col min="3" max="3" width="20" customWidth="1"/>
    <col min="4" max="4" width="11" customWidth="1"/>
    <col min="5" max="5" width="9.140625" style="10" bestFit="1" customWidth="1"/>
    <col min="6" max="8" width="8.85546875"/>
    <col min="9" max="9" width="14.85546875" customWidth="1"/>
  </cols>
  <sheetData>
    <row r="1" spans="1:9" ht="20.25" thickBot="1" x14ac:dyDescent="0.35">
      <c r="A1" s="38" t="s">
        <v>6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9</v>
      </c>
    </row>
    <row r="4" spans="1:9" x14ac:dyDescent="0.25">
      <c r="A4" s="1" t="s">
        <v>0</v>
      </c>
      <c r="B4" s="1" t="s">
        <v>10</v>
      </c>
      <c r="C4" s="2" t="s">
        <v>11</v>
      </c>
      <c r="D4" s="2" t="s">
        <v>2</v>
      </c>
      <c r="E4" s="11" t="s">
        <v>3</v>
      </c>
      <c r="F4" s="2" t="s">
        <v>4</v>
      </c>
      <c r="G4" s="2" t="s">
        <v>5</v>
      </c>
      <c r="H4" s="2" t="s">
        <v>12</v>
      </c>
      <c r="I4" s="2" t="s">
        <v>13</v>
      </c>
    </row>
    <row r="5" spans="1:9" x14ac:dyDescent="0.25">
      <c r="A5" s="39" t="s">
        <v>14</v>
      </c>
      <c r="B5" s="39">
        <v>0</v>
      </c>
      <c r="C5" s="4">
        <v>3550</v>
      </c>
      <c r="D5" s="4">
        <v>0.1</v>
      </c>
      <c r="E5" s="12">
        <f>C5/D5</f>
        <v>35500</v>
      </c>
      <c r="F5" s="13">
        <f>LOG(E5)</f>
        <v>4.5502283530550942</v>
      </c>
      <c r="G5" s="40">
        <f>AVERAGE(F5:F12)</f>
        <v>3.7724725109814377</v>
      </c>
      <c r="H5" s="40">
        <f>STDEV(F5:F12)</f>
        <v>0.99985875736423202</v>
      </c>
      <c r="I5" s="39">
        <f>H5/SQRT(7)</f>
        <v>0.37791108831083275</v>
      </c>
    </row>
    <row r="6" spans="1:9" x14ac:dyDescent="0.25">
      <c r="A6" s="39"/>
      <c r="B6" s="39"/>
      <c r="C6" s="4">
        <v>5810</v>
      </c>
      <c r="D6" s="4">
        <v>0.1</v>
      </c>
      <c r="E6" s="12">
        <f t="shared" ref="E6:E52" si="0">C6/D6</f>
        <v>58100</v>
      </c>
      <c r="F6" s="13">
        <f t="shared" ref="F6:F52" si="1">LOG(E6)</f>
        <v>4.7641761323903307</v>
      </c>
      <c r="G6" s="40"/>
      <c r="H6" s="40"/>
      <c r="I6" s="39"/>
    </row>
    <row r="7" spans="1:9" x14ac:dyDescent="0.25">
      <c r="A7" s="39"/>
      <c r="B7" s="39"/>
      <c r="C7" s="4">
        <v>3350</v>
      </c>
      <c r="D7" s="4">
        <v>0.1</v>
      </c>
      <c r="E7" s="12">
        <f t="shared" si="0"/>
        <v>33500</v>
      </c>
      <c r="F7" s="13">
        <f t="shared" si="1"/>
        <v>4.5250448070368456</v>
      </c>
      <c r="G7" s="40"/>
      <c r="H7" s="40"/>
      <c r="I7" s="39"/>
    </row>
    <row r="8" spans="1:9" x14ac:dyDescent="0.25">
      <c r="A8" s="39"/>
      <c r="B8" s="39"/>
      <c r="C8" s="4">
        <v>2760</v>
      </c>
      <c r="D8" s="4">
        <v>0.1</v>
      </c>
      <c r="E8" s="12">
        <f t="shared" si="0"/>
        <v>27600</v>
      </c>
      <c r="F8" s="13">
        <f t="shared" si="1"/>
        <v>4.4409090820652173</v>
      </c>
      <c r="G8" s="40"/>
      <c r="H8" s="40"/>
      <c r="I8" s="39"/>
    </row>
    <row r="9" spans="1:9" x14ac:dyDescent="0.25">
      <c r="A9" s="39"/>
      <c r="B9" s="39"/>
      <c r="C9" s="4">
        <v>56</v>
      </c>
      <c r="D9" s="4">
        <v>0.1</v>
      </c>
      <c r="E9" s="12">
        <f t="shared" si="0"/>
        <v>560</v>
      </c>
      <c r="F9" s="13">
        <f t="shared" si="1"/>
        <v>2.7481880270062002</v>
      </c>
      <c r="G9" s="40"/>
      <c r="H9" s="40"/>
      <c r="I9" s="39"/>
    </row>
    <row r="10" spans="1:9" x14ac:dyDescent="0.25">
      <c r="A10" s="39"/>
      <c r="B10" s="39"/>
      <c r="C10" s="4">
        <v>52</v>
      </c>
      <c r="D10" s="4">
        <v>0.1</v>
      </c>
      <c r="E10" s="12">
        <f t="shared" si="0"/>
        <v>520</v>
      </c>
      <c r="F10" s="13">
        <f t="shared" si="1"/>
        <v>2.716003343634799</v>
      </c>
      <c r="G10" s="40"/>
      <c r="H10" s="40"/>
      <c r="I10" s="39"/>
    </row>
    <row r="11" spans="1:9" x14ac:dyDescent="0.25">
      <c r="A11" s="39"/>
      <c r="B11" s="39"/>
      <c r="C11" s="4">
        <v>46</v>
      </c>
      <c r="D11" s="4">
        <v>0.1</v>
      </c>
      <c r="E11" s="12">
        <f t="shared" si="0"/>
        <v>460</v>
      </c>
      <c r="F11" s="13">
        <f t="shared" si="1"/>
        <v>2.6627578316815739</v>
      </c>
      <c r="G11" s="40"/>
      <c r="H11" s="40"/>
      <c r="I11" s="39"/>
    </row>
    <row r="12" spans="1:9" x14ac:dyDescent="0.25">
      <c r="A12" s="39"/>
      <c r="B12" s="39"/>
      <c r="C12" s="14"/>
      <c r="D12" s="14"/>
      <c r="E12" s="12"/>
      <c r="F12" s="13"/>
      <c r="G12" s="40"/>
      <c r="H12" s="40"/>
      <c r="I12" s="39"/>
    </row>
    <row r="13" spans="1:9" x14ac:dyDescent="0.25">
      <c r="A13" s="39"/>
      <c r="B13" s="41">
        <v>2</v>
      </c>
      <c r="C13" s="4">
        <v>3350</v>
      </c>
      <c r="D13" s="4">
        <v>0.1</v>
      </c>
      <c r="E13" s="15">
        <f t="shared" si="0"/>
        <v>33500</v>
      </c>
      <c r="F13" s="16">
        <f t="shared" si="1"/>
        <v>4.5250448070368456</v>
      </c>
      <c r="G13" s="42">
        <f t="shared" ref="G13" si="2">AVERAGE(F13:F20)</f>
        <v>3.6536422131857713</v>
      </c>
      <c r="H13" s="40">
        <f t="shared" ref="H13" si="3">STDEV(F13:F20)</f>
        <v>1.0034453718489904</v>
      </c>
      <c r="I13" s="41">
        <f t="shared" ref="I13" si="4">H13/2.828427125</f>
        <v>0.3547715134605034</v>
      </c>
    </row>
    <row r="14" spans="1:9" x14ac:dyDescent="0.25">
      <c r="A14" s="39"/>
      <c r="B14" s="41"/>
      <c r="C14" s="4">
        <v>3940</v>
      </c>
      <c r="D14" s="4">
        <v>0.1</v>
      </c>
      <c r="E14" s="15">
        <f t="shared" si="0"/>
        <v>39400</v>
      </c>
      <c r="F14" s="16">
        <f t="shared" si="1"/>
        <v>4.5954962218255737</v>
      </c>
      <c r="G14" s="42"/>
      <c r="H14" s="40"/>
      <c r="I14" s="41"/>
    </row>
    <row r="15" spans="1:9" x14ac:dyDescent="0.25">
      <c r="A15" s="39"/>
      <c r="B15" s="41"/>
      <c r="C15" s="17">
        <v>4140</v>
      </c>
      <c r="D15" s="4">
        <v>0.1</v>
      </c>
      <c r="E15" s="15">
        <f t="shared" si="0"/>
        <v>41400</v>
      </c>
      <c r="F15" s="16">
        <f t="shared" si="1"/>
        <v>4.6170003411208986</v>
      </c>
      <c r="G15" s="42"/>
      <c r="H15" s="40"/>
      <c r="I15" s="41"/>
    </row>
    <row r="16" spans="1:9" x14ac:dyDescent="0.25">
      <c r="A16" s="39"/>
      <c r="B16" s="41"/>
      <c r="C16" s="4">
        <v>4260</v>
      </c>
      <c r="D16" s="4">
        <v>0.1</v>
      </c>
      <c r="E16" s="15">
        <f t="shared" si="0"/>
        <v>42600</v>
      </c>
      <c r="F16" s="16">
        <f t="shared" si="1"/>
        <v>4.6294095991027193</v>
      </c>
      <c r="G16" s="42"/>
      <c r="H16" s="40"/>
      <c r="I16" s="41"/>
    </row>
    <row r="17" spans="1:9" x14ac:dyDescent="0.25">
      <c r="A17" s="39"/>
      <c r="B17" s="41"/>
      <c r="C17" s="4">
        <v>48</v>
      </c>
      <c r="D17" s="4">
        <v>0.1</v>
      </c>
      <c r="E17" s="15">
        <f t="shared" si="0"/>
        <v>480</v>
      </c>
      <c r="F17" s="16">
        <f t="shared" si="1"/>
        <v>2.6812412373755872</v>
      </c>
      <c r="G17" s="42"/>
      <c r="H17" s="40"/>
      <c r="I17" s="41"/>
    </row>
    <row r="18" spans="1:9" x14ac:dyDescent="0.25">
      <c r="A18" s="39"/>
      <c r="B18" s="41"/>
      <c r="C18" s="4">
        <v>54</v>
      </c>
      <c r="D18" s="4">
        <v>0.1</v>
      </c>
      <c r="E18" s="15">
        <f t="shared" si="0"/>
        <v>540</v>
      </c>
      <c r="F18" s="16">
        <f t="shared" si="1"/>
        <v>2.7323937598229686</v>
      </c>
      <c r="G18" s="42"/>
      <c r="H18" s="40"/>
      <c r="I18" s="41"/>
    </row>
    <row r="19" spans="1:9" x14ac:dyDescent="0.25">
      <c r="A19" s="39"/>
      <c r="B19" s="41"/>
      <c r="C19" s="17">
        <v>53</v>
      </c>
      <c r="D19" s="4">
        <v>0.1</v>
      </c>
      <c r="E19" s="15">
        <f t="shared" si="0"/>
        <v>530</v>
      </c>
      <c r="F19" s="16">
        <f t="shared" si="1"/>
        <v>2.7242758696007892</v>
      </c>
      <c r="G19" s="42"/>
      <c r="H19" s="40"/>
      <c r="I19" s="41"/>
    </row>
    <row r="20" spans="1:9" x14ac:dyDescent="0.25">
      <c r="A20" s="39"/>
      <c r="B20" s="41"/>
      <c r="C20" s="4">
        <v>53</v>
      </c>
      <c r="D20" s="4">
        <v>0.1</v>
      </c>
      <c r="E20" s="15">
        <f t="shared" si="0"/>
        <v>530</v>
      </c>
      <c r="F20" s="16">
        <f t="shared" si="1"/>
        <v>2.7242758696007892</v>
      </c>
      <c r="G20" s="42"/>
      <c r="H20" s="40"/>
      <c r="I20" s="41"/>
    </row>
    <row r="21" spans="1:9" x14ac:dyDescent="0.25">
      <c r="A21" s="39"/>
      <c r="B21" s="39">
        <v>4</v>
      </c>
      <c r="C21" s="4">
        <v>2560</v>
      </c>
      <c r="D21" s="4">
        <v>0.01</v>
      </c>
      <c r="E21" s="12">
        <f t="shared" si="0"/>
        <v>256000</v>
      </c>
      <c r="F21" s="13">
        <f t="shared" si="1"/>
        <v>5.4082399653118491</v>
      </c>
      <c r="G21" s="40">
        <f t="shared" ref="G21" si="5">AVERAGE(F21:F28)</f>
        <v>4.5684257064422233</v>
      </c>
      <c r="H21" s="40">
        <f t="shared" ref="H21" si="6">STDEV(F21:F28)</f>
        <v>1.0025693186940559</v>
      </c>
      <c r="I21" s="39">
        <f t="shared" ref="I21" si="7">H21/2.828427125</f>
        <v>0.35446178189726413</v>
      </c>
    </row>
    <row r="22" spans="1:9" x14ac:dyDescent="0.25">
      <c r="A22" s="39"/>
      <c r="B22" s="39"/>
      <c r="C22" s="17">
        <v>2960</v>
      </c>
      <c r="D22" s="4">
        <v>0.01</v>
      </c>
      <c r="E22" s="12">
        <f t="shared" si="0"/>
        <v>296000</v>
      </c>
      <c r="F22" s="13">
        <f t="shared" si="1"/>
        <v>5.4712917110589387</v>
      </c>
      <c r="G22" s="40"/>
      <c r="H22" s="40"/>
      <c r="I22" s="39"/>
    </row>
    <row r="23" spans="1:9" x14ac:dyDescent="0.25">
      <c r="A23" s="39"/>
      <c r="B23" s="39"/>
      <c r="C23" s="4">
        <v>3550</v>
      </c>
      <c r="D23" s="4">
        <v>0.01</v>
      </c>
      <c r="E23" s="12">
        <f t="shared" si="0"/>
        <v>355000</v>
      </c>
      <c r="F23" s="13">
        <f t="shared" si="1"/>
        <v>5.5502283530550942</v>
      </c>
      <c r="G23" s="40"/>
      <c r="H23" s="40"/>
      <c r="I23" s="39"/>
    </row>
    <row r="24" spans="1:9" x14ac:dyDescent="0.25">
      <c r="A24" s="39"/>
      <c r="B24" s="39"/>
      <c r="C24" s="4">
        <v>3880</v>
      </c>
      <c r="D24" s="4">
        <v>0.01</v>
      </c>
      <c r="E24" s="12">
        <f t="shared" si="0"/>
        <v>388000</v>
      </c>
      <c r="F24" s="13">
        <f t="shared" si="1"/>
        <v>5.5888317255942068</v>
      </c>
      <c r="G24" s="40"/>
      <c r="H24" s="40"/>
      <c r="I24" s="39"/>
    </row>
    <row r="25" spans="1:9" x14ac:dyDescent="0.25">
      <c r="A25" s="39"/>
      <c r="B25" s="39"/>
      <c r="C25" s="4">
        <v>400</v>
      </c>
      <c r="D25" s="4">
        <v>0.1</v>
      </c>
      <c r="E25" s="12">
        <f t="shared" si="0"/>
        <v>4000</v>
      </c>
      <c r="F25" s="13">
        <f t="shared" si="1"/>
        <v>3.6020599913279625</v>
      </c>
      <c r="G25" s="40"/>
      <c r="H25" s="40"/>
      <c r="I25" s="39"/>
    </row>
    <row r="26" spans="1:9" x14ac:dyDescent="0.25">
      <c r="A26" s="39"/>
      <c r="B26" s="39"/>
      <c r="C26" s="17">
        <v>440</v>
      </c>
      <c r="D26" s="4">
        <v>0.1</v>
      </c>
      <c r="E26" s="12">
        <f t="shared" si="0"/>
        <v>4400</v>
      </c>
      <c r="F26" s="13">
        <f t="shared" si="1"/>
        <v>3.6434526764861874</v>
      </c>
      <c r="G26" s="40"/>
      <c r="H26" s="40"/>
      <c r="I26" s="39"/>
    </row>
    <row r="27" spans="1:9" x14ac:dyDescent="0.25">
      <c r="A27" s="39"/>
      <c r="B27" s="39"/>
      <c r="C27" s="4">
        <v>480</v>
      </c>
      <c r="D27" s="4">
        <v>0.1</v>
      </c>
      <c r="E27" s="12">
        <f t="shared" si="0"/>
        <v>4800</v>
      </c>
      <c r="F27" s="13">
        <f t="shared" si="1"/>
        <v>3.6812412373755872</v>
      </c>
      <c r="G27" s="40"/>
      <c r="H27" s="40"/>
      <c r="I27" s="39"/>
    </row>
    <row r="28" spans="1:9" x14ac:dyDescent="0.25">
      <c r="A28" s="39"/>
      <c r="B28" s="39"/>
      <c r="C28" s="4">
        <v>400</v>
      </c>
      <c r="D28" s="4">
        <v>0.1</v>
      </c>
      <c r="E28" s="12">
        <f t="shared" si="0"/>
        <v>4000</v>
      </c>
      <c r="F28" s="13">
        <f t="shared" si="1"/>
        <v>3.6020599913279625</v>
      </c>
      <c r="G28" s="40"/>
      <c r="H28" s="40"/>
      <c r="I28" s="39"/>
    </row>
    <row r="29" spans="1:9" x14ac:dyDescent="0.25">
      <c r="A29" s="39"/>
      <c r="B29" s="41">
        <v>8</v>
      </c>
      <c r="C29" s="4">
        <v>4650</v>
      </c>
      <c r="D29" s="7">
        <v>0.01</v>
      </c>
      <c r="E29" s="15">
        <f t="shared" si="0"/>
        <v>465000</v>
      </c>
      <c r="F29" s="16">
        <f t="shared" si="1"/>
        <v>5.6674529528899535</v>
      </c>
      <c r="G29" s="42">
        <f t="shared" ref="G29" si="8">AVERAGE(F29:F36)</f>
        <v>6.0588664405501769</v>
      </c>
      <c r="H29" s="40">
        <f t="shared" ref="H29" si="9">STDEV(F29:F36)</f>
        <v>0.54819086373782377</v>
      </c>
      <c r="I29" s="41">
        <f>H29/SQRT(7)</f>
        <v>0.20719667092113964</v>
      </c>
    </row>
    <row r="30" spans="1:9" x14ac:dyDescent="0.25">
      <c r="A30" s="39"/>
      <c r="B30" s="41"/>
      <c r="C30" s="4">
        <v>50000</v>
      </c>
      <c r="D30" s="7">
        <v>0.01</v>
      </c>
      <c r="E30" s="15">
        <f t="shared" si="0"/>
        <v>5000000</v>
      </c>
      <c r="F30" s="16">
        <f t="shared" si="1"/>
        <v>6.6989700043360187</v>
      </c>
      <c r="G30" s="42"/>
      <c r="H30" s="40"/>
      <c r="I30" s="41"/>
    </row>
    <row r="31" spans="1:9" x14ac:dyDescent="0.25">
      <c r="A31" s="39"/>
      <c r="B31" s="41"/>
      <c r="C31" s="4">
        <v>10000</v>
      </c>
      <c r="D31" s="7">
        <v>1E-3</v>
      </c>
      <c r="E31" s="15">
        <f t="shared" si="0"/>
        <v>10000000</v>
      </c>
      <c r="F31" s="16">
        <f t="shared" si="1"/>
        <v>7</v>
      </c>
      <c r="G31" s="42"/>
      <c r="H31" s="40"/>
      <c r="I31" s="41"/>
    </row>
    <row r="32" spans="1:9" x14ac:dyDescent="0.25">
      <c r="A32" s="39"/>
      <c r="B32" s="41"/>
      <c r="C32" s="4">
        <v>600</v>
      </c>
      <c r="D32" s="7">
        <v>1E-3</v>
      </c>
      <c r="E32" s="15">
        <f t="shared" si="0"/>
        <v>600000</v>
      </c>
      <c r="F32" s="16">
        <f t="shared" si="1"/>
        <v>5.7781512503836439</v>
      </c>
      <c r="G32" s="42"/>
      <c r="H32" s="40"/>
      <c r="I32" s="41"/>
    </row>
    <row r="33" spans="1:9" x14ac:dyDescent="0.25">
      <c r="A33" s="39"/>
      <c r="B33" s="41"/>
      <c r="C33" s="4">
        <v>560</v>
      </c>
      <c r="D33" s="7">
        <v>1E-3</v>
      </c>
      <c r="E33" s="15">
        <f t="shared" si="0"/>
        <v>560000</v>
      </c>
      <c r="F33" s="16">
        <f t="shared" si="1"/>
        <v>5.7481880270062007</v>
      </c>
      <c r="G33" s="42"/>
      <c r="H33" s="40"/>
      <c r="I33" s="41"/>
    </row>
    <row r="34" spans="1:9" x14ac:dyDescent="0.25">
      <c r="A34" s="39"/>
      <c r="B34" s="41"/>
      <c r="C34" s="4">
        <v>57</v>
      </c>
      <c r="D34" s="7">
        <v>1E-4</v>
      </c>
      <c r="E34" s="15">
        <f t="shared" si="0"/>
        <v>570000</v>
      </c>
      <c r="F34" s="16">
        <f t="shared" si="1"/>
        <v>5.7558748556724915</v>
      </c>
      <c r="G34" s="42"/>
      <c r="H34" s="40"/>
      <c r="I34" s="41"/>
    </row>
    <row r="35" spans="1:9" x14ac:dyDescent="0.25">
      <c r="A35" s="39"/>
      <c r="B35" s="41"/>
      <c r="C35" s="4">
        <v>58</v>
      </c>
      <c r="D35" s="7">
        <v>1E-4</v>
      </c>
      <c r="E35" s="15">
        <f t="shared" si="0"/>
        <v>580000</v>
      </c>
      <c r="F35" s="16">
        <f t="shared" si="1"/>
        <v>5.7634279935629369</v>
      </c>
      <c r="G35" s="42"/>
      <c r="H35" s="40"/>
      <c r="I35" s="41"/>
    </row>
    <row r="36" spans="1:9" x14ac:dyDescent="0.25">
      <c r="A36" s="39"/>
      <c r="B36" s="41"/>
      <c r="C36" s="18"/>
      <c r="D36" s="18"/>
      <c r="E36" s="15"/>
      <c r="F36" s="16"/>
      <c r="G36" s="42"/>
      <c r="H36" s="40"/>
      <c r="I36" s="41"/>
    </row>
    <row r="37" spans="1:9" x14ac:dyDescent="0.25">
      <c r="A37" s="39"/>
      <c r="B37" s="39">
        <v>12</v>
      </c>
      <c r="C37" s="3">
        <v>49</v>
      </c>
      <c r="D37" s="17">
        <v>9.9999999999999995E-8</v>
      </c>
      <c r="E37" s="12">
        <f t="shared" si="0"/>
        <v>490000000</v>
      </c>
      <c r="F37" s="13">
        <f t="shared" si="1"/>
        <v>8.6901960800285138</v>
      </c>
      <c r="G37" s="40">
        <f t="shared" ref="G37" si="10">AVERAGE(F37:F44)</f>
        <v>8.2807595752372709</v>
      </c>
      <c r="H37" s="40">
        <f t="shared" ref="H37" si="11">STDEV(F37:F44)</f>
        <v>0.51571678739063076</v>
      </c>
      <c r="I37" s="39">
        <f>H37/SQRT(7)</f>
        <v>0.19492262376811142</v>
      </c>
    </row>
    <row r="38" spans="1:9" x14ac:dyDescent="0.25">
      <c r="A38" s="39"/>
      <c r="B38" s="39"/>
      <c r="C38" s="3">
        <v>62</v>
      </c>
      <c r="D38" s="4">
        <v>9.9999999999999995E-8</v>
      </c>
      <c r="E38" s="12">
        <f t="shared" si="0"/>
        <v>620000000</v>
      </c>
      <c r="F38" s="13">
        <f t="shared" si="1"/>
        <v>8.7923916894982543</v>
      </c>
      <c r="G38" s="40"/>
      <c r="H38" s="40"/>
      <c r="I38" s="39"/>
    </row>
    <row r="39" spans="1:9" x14ac:dyDescent="0.25">
      <c r="A39" s="39"/>
      <c r="B39" s="39"/>
      <c r="C39" s="4">
        <v>723</v>
      </c>
      <c r="D39" s="4">
        <v>1.0000000000000001E-5</v>
      </c>
      <c r="E39" s="12">
        <f t="shared" si="0"/>
        <v>72300000</v>
      </c>
      <c r="F39" s="13">
        <f t="shared" si="1"/>
        <v>7.859138297294531</v>
      </c>
      <c r="G39" s="40"/>
      <c r="H39" s="40"/>
      <c r="I39" s="39"/>
    </row>
    <row r="40" spans="1:9" x14ac:dyDescent="0.25">
      <c r="A40" s="39"/>
      <c r="B40" s="39"/>
      <c r="C40" s="4">
        <v>5810</v>
      </c>
      <c r="D40" s="4">
        <v>1.0000000000000001E-5</v>
      </c>
      <c r="E40" s="12">
        <f t="shared" si="0"/>
        <v>581000000</v>
      </c>
      <c r="F40" s="13">
        <f t="shared" si="1"/>
        <v>8.7641761323903307</v>
      </c>
      <c r="G40" s="40"/>
      <c r="H40" s="40"/>
      <c r="I40" s="39"/>
    </row>
    <row r="41" spans="1:9" x14ac:dyDescent="0.25">
      <c r="A41" s="39"/>
      <c r="B41" s="39"/>
      <c r="C41" s="4">
        <v>5430</v>
      </c>
      <c r="D41" s="17">
        <v>1E-4</v>
      </c>
      <c r="E41" s="12">
        <f t="shared" si="0"/>
        <v>54300000</v>
      </c>
      <c r="F41" s="13">
        <f t="shared" si="1"/>
        <v>7.7347998295888472</v>
      </c>
      <c r="G41" s="40"/>
      <c r="H41" s="40"/>
      <c r="I41" s="39"/>
    </row>
    <row r="42" spans="1:9" x14ac:dyDescent="0.25">
      <c r="A42" s="39"/>
      <c r="B42" s="39"/>
      <c r="C42" s="4">
        <v>6980</v>
      </c>
      <c r="D42" s="4">
        <v>1E-4</v>
      </c>
      <c r="E42" s="12">
        <f t="shared" si="0"/>
        <v>69800000</v>
      </c>
      <c r="F42" s="13">
        <f t="shared" si="1"/>
        <v>7.8438554226231609</v>
      </c>
      <c r="G42" s="40"/>
      <c r="H42" s="40"/>
      <c r="I42" s="39"/>
    </row>
    <row r="43" spans="1:9" x14ac:dyDescent="0.25">
      <c r="A43" s="39"/>
      <c r="B43" s="39"/>
      <c r="C43" s="14"/>
      <c r="D43" s="14"/>
      <c r="E43" s="12"/>
      <c r="F43" s="13"/>
      <c r="G43" s="40"/>
      <c r="H43" s="40"/>
      <c r="I43" s="39"/>
    </row>
    <row r="44" spans="1:9" x14ac:dyDescent="0.25">
      <c r="A44" s="39"/>
      <c r="B44" s="39"/>
      <c r="C44" s="14"/>
      <c r="D44" s="14"/>
      <c r="E44" s="12"/>
      <c r="F44" s="13"/>
      <c r="G44" s="40"/>
      <c r="H44" s="40"/>
      <c r="I44" s="39"/>
    </row>
    <row r="45" spans="1:9" x14ac:dyDescent="0.25">
      <c r="A45" s="39"/>
      <c r="B45" s="41">
        <v>24</v>
      </c>
      <c r="C45" s="4">
        <v>1440</v>
      </c>
      <c r="D45" s="7">
        <v>9.9999999999999995E-8</v>
      </c>
      <c r="E45" s="15">
        <f t="shared" si="0"/>
        <v>14400000000</v>
      </c>
      <c r="F45" s="16">
        <f t="shared" si="1"/>
        <v>10.15836249209525</v>
      </c>
      <c r="G45" s="42">
        <f t="shared" ref="G45" si="12">AVERAGE(F45:F52)</f>
        <v>9.7223182560283128</v>
      </c>
      <c r="H45" s="40">
        <f t="shared" ref="H45" si="13">STDEV(F45:F52)</f>
        <v>0.67144688446661638</v>
      </c>
      <c r="I45" s="41">
        <f>H45/2.828427125</f>
        <v>0.23739232258515988</v>
      </c>
    </row>
    <row r="46" spans="1:9" x14ac:dyDescent="0.25">
      <c r="A46" s="39"/>
      <c r="B46" s="41"/>
      <c r="C46" s="4">
        <v>4260</v>
      </c>
      <c r="D46" s="7">
        <v>9.9999999999999995E-8</v>
      </c>
      <c r="E46" s="15">
        <f t="shared" si="0"/>
        <v>42600000000</v>
      </c>
      <c r="F46" s="16">
        <f t="shared" si="1"/>
        <v>10.629409599102718</v>
      </c>
      <c r="G46" s="42"/>
      <c r="H46" s="40"/>
      <c r="I46" s="41"/>
    </row>
    <row r="47" spans="1:9" x14ac:dyDescent="0.25">
      <c r="A47" s="39"/>
      <c r="B47" s="41"/>
      <c r="C47" s="4">
        <v>21000</v>
      </c>
      <c r="D47" s="7">
        <v>1.0000000000000001E-5</v>
      </c>
      <c r="E47" s="15">
        <f t="shared" si="0"/>
        <v>2099999999.9999998</v>
      </c>
      <c r="F47" s="16">
        <f t="shared" si="1"/>
        <v>9.3222192947339195</v>
      </c>
      <c r="G47" s="42"/>
      <c r="H47" s="40"/>
      <c r="I47" s="41"/>
    </row>
    <row r="48" spans="1:9" x14ac:dyDescent="0.25">
      <c r="A48" s="39"/>
      <c r="B48" s="41"/>
      <c r="C48" s="4">
        <v>14000</v>
      </c>
      <c r="D48" s="7">
        <v>1.0000000000000001E-5</v>
      </c>
      <c r="E48" s="15">
        <f t="shared" si="0"/>
        <v>1400000000</v>
      </c>
      <c r="F48" s="16">
        <f t="shared" si="1"/>
        <v>9.1461280356782382</v>
      </c>
      <c r="G48" s="42"/>
      <c r="H48" s="40"/>
      <c r="I48" s="41"/>
    </row>
    <row r="49" spans="1:9" x14ac:dyDescent="0.25">
      <c r="A49" s="39"/>
      <c r="B49" s="41"/>
      <c r="C49" s="4">
        <v>1100</v>
      </c>
      <c r="D49" s="7">
        <v>9.9999999999999995E-8</v>
      </c>
      <c r="E49" s="15">
        <f t="shared" si="0"/>
        <v>11000000000</v>
      </c>
      <c r="F49" s="16">
        <f t="shared" si="1"/>
        <v>10.041392685158225</v>
      </c>
      <c r="G49" s="42"/>
      <c r="H49" s="40"/>
      <c r="I49" s="41"/>
    </row>
    <row r="50" spans="1:9" x14ac:dyDescent="0.25">
      <c r="A50" s="39"/>
      <c r="B50" s="41"/>
      <c r="C50" s="4">
        <v>2790</v>
      </c>
      <c r="D50" s="7">
        <v>9.9999999999999995E-8</v>
      </c>
      <c r="E50" s="15">
        <f t="shared" si="0"/>
        <v>27900000000</v>
      </c>
      <c r="F50" s="16">
        <f t="shared" si="1"/>
        <v>10.445604203273598</v>
      </c>
      <c r="G50" s="42"/>
      <c r="H50" s="40"/>
      <c r="I50" s="41"/>
    </row>
    <row r="51" spans="1:9" x14ac:dyDescent="0.25">
      <c r="A51" s="39"/>
      <c r="B51" s="41"/>
      <c r="C51" s="4">
        <v>7750</v>
      </c>
      <c r="D51" s="7">
        <v>1.0000000000000001E-5</v>
      </c>
      <c r="E51" s="15">
        <f t="shared" si="0"/>
        <v>774999999.99999988</v>
      </c>
      <c r="F51" s="16">
        <f t="shared" si="1"/>
        <v>8.8893017025063106</v>
      </c>
      <c r="G51" s="42"/>
      <c r="H51" s="40"/>
      <c r="I51" s="41"/>
    </row>
    <row r="52" spans="1:9" x14ac:dyDescent="0.25">
      <c r="A52" s="39"/>
      <c r="B52" s="41"/>
      <c r="C52" s="4">
        <v>14000</v>
      </c>
      <c r="D52" s="7">
        <v>1.0000000000000001E-5</v>
      </c>
      <c r="E52" s="15">
        <f t="shared" si="0"/>
        <v>1400000000</v>
      </c>
      <c r="F52" s="16">
        <f t="shared" si="1"/>
        <v>9.1461280356782382</v>
      </c>
      <c r="G52" s="42"/>
      <c r="H52" s="40"/>
      <c r="I52" s="41"/>
    </row>
    <row r="53" spans="1:9" x14ac:dyDescent="0.25">
      <c r="A53" s="43" t="s">
        <v>15</v>
      </c>
      <c r="B53" s="39">
        <v>0</v>
      </c>
      <c r="C53" s="4">
        <v>644</v>
      </c>
      <c r="D53" s="4">
        <v>0.1</v>
      </c>
      <c r="E53" s="12">
        <f>C53/D53</f>
        <v>6440</v>
      </c>
      <c r="F53" s="13">
        <f>LOG(E53)</f>
        <v>3.808885867359812</v>
      </c>
      <c r="G53" s="40">
        <f>AVERAGE(F53:F60)</f>
        <v>3.9789772449016403</v>
      </c>
      <c r="H53" s="40">
        <f t="shared" ref="H53" si="14">STDEV(F53:F60)</f>
        <v>0.28974085792910026</v>
      </c>
      <c r="I53" s="39">
        <f>H53/2.828427125</f>
        <v>0.10243886270504503</v>
      </c>
    </row>
    <row r="54" spans="1:9" x14ac:dyDescent="0.25">
      <c r="A54" s="44"/>
      <c r="B54" s="39"/>
      <c r="C54" s="17">
        <v>844</v>
      </c>
      <c r="D54" s="4">
        <v>0.1</v>
      </c>
      <c r="E54" s="12">
        <f t="shared" ref="E54:E98" si="15">C54/D54</f>
        <v>8440</v>
      </c>
      <c r="F54" s="13">
        <f t="shared" ref="F54:F98" si="16">LOG(E54)</f>
        <v>3.9263424466256551</v>
      </c>
      <c r="G54" s="40"/>
      <c r="H54" s="40"/>
      <c r="I54" s="39"/>
    </row>
    <row r="55" spans="1:9" x14ac:dyDescent="0.25">
      <c r="A55" s="44"/>
      <c r="B55" s="39"/>
      <c r="C55" s="4">
        <v>2370</v>
      </c>
      <c r="D55" s="4">
        <v>0.1</v>
      </c>
      <c r="E55" s="12">
        <f t="shared" si="15"/>
        <v>23700</v>
      </c>
      <c r="F55" s="13">
        <f t="shared" si="16"/>
        <v>4.3747483460101035</v>
      </c>
      <c r="G55" s="40"/>
      <c r="H55" s="40"/>
      <c r="I55" s="39"/>
    </row>
    <row r="56" spans="1:9" x14ac:dyDescent="0.25">
      <c r="A56" s="44"/>
      <c r="B56" s="39"/>
      <c r="C56" s="4">
        <v>2960</v>
      </c>
      <c r="D56" s="4">
        <v>0.1</v>
      </c>
      <c r="E56" s="12">
        <f t="shared" si="15"/>
        <v>29600</v>
      </c>
      <c r="F56" s="13">
        <f t="shared" si="16"/>
        <v>4.4712917110589387</v>
      </c>
      <c r="G56" s="40"/>
      <c r="H56" s="40"/>
      <c r="I56" s="39"/>
    </row>
    <row r="57" spans="1:9" x14ac:dyDescent="0.25">
      <c r="A57" s="44"/>
      <c r="B57" s="39"/>
      <c r="C57" s="4">
        <v>480</v>
      </c>
      <c r="D57" s="4">
        <v>0.1</v>
      </c>
      <c r="E57" s="12">
        <f t="shared" si="15"/>
        <v>4800</v>
      </c>
      <c r="F57" s="13">
        <f t="shared" si="16"/>
        <v>3.6812412373755872</v>
      </c>
      <c r="G57" s="40"/>
      <c r="H57" s="40"/>
      <c r="I57" s="39"/>
    </row>
    <row r="58" spans="1:9" x14ac:dyDescent="0.25">
      <c r="A58" s="44"/>
      <c r="B58" s="39"/>
      <c r="C58" s="17">
        <v>560</v>
      </c>
      <c r="D58" s="4">
        <v>0.1</v>
      </c>
      <c r="E58" s="12">
        <f t="shared" si="15"/>
        <v>5600</v>
      </c>
      <c r="F58" s="13">
        <f t="shared" si="16"/>
        <v>3.7481880270062002</v>
      </c>
      <c r="G58" s="40"/>
      <c r="H58" s="40"/>
      <c r="I58" s="39"/>
    </row>
    <row r="59" spans="1:9" x14ac:dyDescent="0.25">
      <c r="A59" s="44"/>
      <c r="B59" s="39"/>
      <c r="C59" s="4">
        <v>720</v>
      </c>
      <c r="D59" s="4">
        <v>0.1</v>
      </c>
      <c r="E59" s="12">
        <f t="shared" si="15"/>
        <v>7200</v>
      </c>
      <c r="F59" s="13">
        <f t="shared" si="16"/>
        <v>3.8573324964312685</v>
      </c>
      <c r="G59" s="40"/>
      <c r="H59" s="40"/>
      <c r="I59" s="39"/>
    </row>
    <row r="60" spans="1:9" x14ac:dyDescent="0.25">
      <c r="A60" s="44"/>
      <c r="B60" s="39"/>
      <c r="C60" s="4">
        <v>920</v>
      </c>
      <c r="D60" s="4">
        <v>0.1</v>
      </c>
      <c r="E60" s="12">
        <f t="shared" si="15"/>
        <v>9200</v>
      </c>
      <c r="F60" s="13">
        <f t="shared" si="16"/>
        <v>3.9637878273455551</v>
      </c>
      <c r="G60" s="40"/>
      <c r="H60" s="40"/>
      <c r="I60" s="39"/>
    </row>
    <row r="61" spans="1:9" x14ac:dyDescent="0.25">
      <c r="A61" s="44"/>
      <c r="B61" s="41">
        <v>2</v>
      </c>
      <c r="C61" s="4">
        <v>6980</v>
      </c>
      <c r="D61" s="7">
        <v>0.1</v>
      </c>
      <c r="E61" s="15">
        <f t="shared" si="15"/>
        <v>69800</v>
      </c>
      <c r="F61" s="16">
        <f t="shared" si="16"/>
        <v>4.8438554226231609</v>
      </c>
      <c r="G61" s="42">
        <f>AVERAGE(F61:F68)</f>
        <v>3.54053589474404</v>
      </c>
      <c r="H61" s="40">
        <f>STDEV(F61:F68)</f>
        <v>1.0941565701390987</v>
      </c>
      <c r="I61" s="41">
        <f t="shared" ref="I61" si="17">H61/2.828427125</f>
        <v>0.38684276517787203</v>
      </c>
    </row>
    <row r="62" spans="1:9" x14ac:dyDescent="0.25">
      <c r="A62" s="44"/>
      <c r="B62" s="41"/>
      <c r="C62" s="17">
        <v>5430</v>
      </c>
      <c r="D62" s="7">
        <v>0.1</v>
      </c>
      <c r="E62" s="15">
        <f t="shared" si="15"/>
        <v>54300</v>
      </c>
      <c r="F62" s="16">
        <f t="shared" si="16"/>
        <v>4.7347998295888472</v>
      </c>
      <c r="G62" s="42"/>
      <c r="H62" s="40"/>
      <c r="I62" s="41"/>
    </row>
    <row r="63" spans="1:9" x14ac:dyDescent="0.25">
      <c r="A63" s="44"/>
      <c r="B63" s="41"/>
      <c r="C63" s="3">
        <v>11</v>
      </c>
      <c r="D63" s="7">
        <v>0.1</v>
      </c>
      <c r="E63" s="15">
        <f t="shared" si="15"/>
        <v>110</v>
      </c>
      <c r="F63" s="16">
        <f t="shared" si="16"/>
        <v>2.0413926851582249</v>
      </c>
      <c r="G63" s="42"/>
      <c r="H63" s="40"/>
      <c r="I63" s="41"/>
    </row>
    <row r="64" spans="1:9" x14ac:dyDescent="0.25">
      <c r="A64" s="44"/>
      <c r="B64" s="41"/>
      <c r="C64" s="3">
        <v>7</v>
      </c>
      <c r="D64" s="7">
        <v>0.1</v>
      </c>
      <c r="E64" s="15">
        <f t="shared" si="15"/>
        <v>70</v>
      </c>
      <c r="F64" s="16">
        <f t="shared" si="16"/>
        <v>1.8450980400142569</v>
      </c>
      <c r="G64" s="42"/>
      <c r="H64" s="40"/>
      <c r="I64" s="41"/>
    </row>
    <row r="65" spans="1:9" x14ac:dyDescent="0.25">
      <c r="A65" s="44"/>
      <c r="B65" s="41"/>
      <c r="C65" s="4">
        <v>56</v>
      </c>
      <c r="D65" s="7">
        <v>0.01</v>
      </c>
      <c r="E65" s="15">
        <f t="shared" si="15"/>
        <v>5600</v>
      </c>
      <c r="F65" s="16">
        <f t="shared" si="16"/>
        <v>3.7481880270062002</v>
      </c>
      <c r="G65" s="42"/>
      <c r="H65" s="40"/>
      <c r="I65" s="41"/>
    </row>
    <row r="66" spans="1:9" x14ac:dyDescent="0.25">
      <c r="A66" s="44"/>
      <c r="B66" s="41"/>
      <c r="C66" s="17">
        <v>42</v>
      </c>
      <c r="D66" s="7">
        <v>0.01</v>
      </c>
      <c r="E66" s="15">
        <f t="shared" si="15"/>
        <v>4200</v>
      </c>
      <c r="F66" s="16">
        <f t="shared" si="16"/>
        <v>3.6232492903979003</v>
      </c>
      <c r="G66" s="42"/>
      <c r="H66" s="40"/>
      <c r="I66" s="41"/>
    </row>
    <row r="67" spans="1:9" x14ac:dyDescent="0.25">
      <c r="A67" s="44"/>
      <c r="B67" s="41"/>
      <c r="C67" s="4">
        <v>53</v>
      </c>
      <c r="D67" s="7">
        <v>0.01</v>
      </c>
      <c r="E67" s="15">
        <f t="shared" si="15"/>
        <v>5300</v>
      </c>
      <c r="F67" s="16">
        <f t="shared" si="16"/>
        <v>3.7242758696007892</v>
      </c>
      <c r="G67" s="42"/>
      <c r="H67" s="40"/>
      <c r="I67" s="41"/>
    </row>
    <row r="68" spans="1:9" x14ac:dyDescent="0.25">
      <c r="A68" s="44"/>
      <c r="B68" s="41"/>
      <c r="C68" s="4">
        <v>58</v>
      </c>
      <c r="D68" s="7">
        <v>0.01</v>
      </c>
      <c r="E68" s="15">
        <f t="shared" si="15"/>
        <v>5800</v>
      </c>
      <c r="F68" s="16">
        <f t="shared" si="16"/>
        <v>3.7634279935629373</v>
      </c>
      <c r="G68" s="42"/>
      <c r="H68" s="40"/>
      <c r="I68" s="41"/>
    </row>
    <row r="69" spans="1:9" x14ac:dyDescent="0.25">
      <c r="A69" s="44"/>
      <c r="B69" s="39">
        <v>4</v>
      </c>
      <c r="C69" s="4">
        <v>13600</v>
      </c>
      <c r="D69" s="4">
        <v>0.01</v>
      </c>
      <c r="E69" s="12">
        <f t="shared" si="15"/>
        <v>1360000</v>
      </c>
      <c r="F69" s="13">
        <f t="shared" si="16"/>
        <v>6.1335389083702179</v>
      </c>
      <c r="G69" s="40">
        <f t="shared" ref="G69" si="18">AVERAGE(F69:F76)</f>
        <v>4.099475984993207</v>
      </c>
      <c r="H69" s="40">
        <f t="shared" ref="H69" si="19">STDEV(F69:F76)</f>
        <v>1.2448504680976937</v>
      </c>
      <c r="I69" s="39">
        <f t="shared" ref="I69" si="20">H69/2.828427125</f>
        <v>0.44012110373806912</v>
      </c>
    </row>
    <row r="70" spans="1:9" x14ac:dyDescent="0.25">
      <c r="A70" s="44"/>
      <c r="B70" s="39"/>
      <c r="C70" s="4">
        <v>11600</v>
      </c>
      <c r="D70" s="4">
        <v>0.01</v>
      </c>
      <c r="E70" s="12">
        <f t="shared" si="15"/>
        <v>1160000</v>
      </c>
      <c r="F70" s="13">
        <f t="shared" si="16"/>
        <v>6.0644579892269181</v>
      </c>
      <c r="G70" s="40"/>
      <c r="H70" s="40"/>
      <c r="I70" s="39"/>
    </row>
    <row r="71" spans="1:9" x14ac:dyDescent="0.25">
      <c r="A71" s="44"/>
      <c r="B71" s="39"/>
      <c r="C71" s="3">
        <v>15</v>
      </c>
      <c r="D71" s="4">
        <v>0.01</v>
      </c>
      <c r="E71" s="12">
        <f t="shared" si="15"/>
        <v>1500</v>
      </c>
      <c r="F71" s="13">
        <f t="shared" si="16"/>
        <v>3.1760912590556813</v>
      </c>
      <c r="G71" s="40"/>
      <c r="H71" s="40"/>
      <c r="I71" s="39"/>
    </row>
    <row r="72" spans="1:9" x14ac:dyDescent="0.25">
      <c r="A72" s="44"/>
      <c r="B72" s="39"/>
      <c r="C72" s="3">
        <v>22</v>
      </c>
      <c r="D72" s="4">
        <v>0.01</v>
      </c>
      <c r="E72" s="12">
        <f t="shared" si="15"/>
        <v>2200</v>
      </c>
      <c r="F72" s="13">
        <f t="shared" si="16"/>
        <v>3.3424226808222062</v>
      </c>
      <c r="G72" s="40"/>
      <c r="H72" s="40"/>
      <c r="I72" s="39"/>
    </row>
    <row r="73" spans="1:9" x14ac:dyDescent="0.25">
      <c r="A73" s="44"/>
      <c r="B73" s="39"/>
      <c r="C73" s="4">
        <v>44</v>
      </c>
      <c r="D73" s="4">
        <v>0.01</v>
      </c>
      <c r="E73" s="12">
        <f t="shared" si="15"/>
        <v>4400</v>
      </c>
      <c r="F73" s="13">
        <f t="shared" si="16"/>
        <v>3.6434526764861874</v>
      </c>
      <c r="G73" s="40"/>
      <c r="H73" s="40"/>
      <c r="I73" s="39"/>
    </row>
    <row r="74" spans="1:9" x14ac:dyDescent="0.25">
      <c r="A74" s="44"/>
      <c r="B74" s="39"/>
      <c r="C74" s="4">
        <v>44</v>
      </c>
      <c r="D74" s="4">
        <v>0.01</v>
      </c>
      <c r="E74" s="12">
        <f t="shared" si="15"/>
        <v>4400</v>
      </c>
      <c r="F74" s="13">
        <f t="shared" si="16"/>
        <v>3.6434526764861874</v>
      </c>
      <c r="G74" s="40"/>
      <c r="H74" s="40"/>
      <c r="I74" s="39"/>
    </row>
    <row r="75" spans="1:9" x14ac:dyDescent="0.25">
      <c r="A75" s="44"/>
      <c r="B75" s="39"/>
      <c r="C75" s="4">
        <v>20</v>
      </c>
      <c r="D75" s="4">
        <v>0.01</v>
      </c>
      <c r="E75" s="12">
        <f t="shared" si="15"/>
        <v>2000</v>
      </c>
      <c r="F75" s="13">
        <f t="shared" si="16"/>
        <v>3.3010299956639813</v>
      </c>
      <c r="G75" s="40"/>
      <c r="H75" s="40"/>
      <c r="I75" s="39"/>
    </row>
    <row r="76" spans="1:9" x14ac:dyDescent="0.25">
      <c r="A76" s="44"/>
      <c r="B76" s="39"/>
      <c r="C76" s="4">
        <v>31</v>
      </c>
      <c r="D76" s="4">
        <v>0.01</v>
      </c>
      <c r="E76" s="12">
        <f t="shared" si="15"/>
        <v>3100</v>
      </c>
      <c r="F76" s="13">
        <f t="shared" si="16"/>
        <v>3.4913616938342726</v>
      </c>
      <c r="G76" s="40"/>
      <c r="H76" s="40"/>
      <c r="I76" s="39"/>
    </row>
    <row r="77" spans="1:9" x14ac:dyDescent="0.25">
      <c r="A77" s="44"/>
      <c r="B77" s="46">
        <v>8</v>
      </c>
      <c r="C77" s="17">
        <v>14</v>
      </c>
      <c r="D77" s="7">
        <v>1E-4</v>
      </c>
      <c r="E77" s="15">
        <f t="shared" si="15"/>
        <v>140000</v>
      </c>
      <c r="F77" s="16">
        <f t="shared" si="16"/>
        <v>5.1461280356782382</v>
      </c>
      <c r="G77" s="49">
        <f>AVERAGE(F77:F82)</f>
        <v>6.2921824734393565</v>
      </c>
      <c r="H77" s="43">
        <f>STDEV(F77:F82)</f>
        <v>0.91677323016381984</v>
      </c>
      <c r="I77" s="46">
        <f>H77/2.4495</f>
        <v>0.37426953670700952</v>
      </c>
    </row>
    <row r="78" spans="1:9" x14ac:dyDescent="0.25">
      <c r="A78" s="44"/>
      <c r="B78" s="47"/>
      <c r="C78" s="4">
        <v>12</v>
      </c>
      <c r="D78" s="7">
        <v>1E-4</v>
      </c>
      <c r="E78" s="15">
        <f t="shared" si="15"/>
        <v>120000</v>
      </c>
      <c r="F78" s="16">
        <f t="shared" si="16"/>
        <v>5.0791812460476251</v>
      </c>
      <c r="G78" s="50"/>
      <c r="H78" s="44"/>
      <c r="I78" s="47"/>
    </row>
    <row r="79" spans="1:9" x14ac:dyDescent="0.25">
      <c r="A79" s="44"/>
      <c r="B79" s="47"/>
      <c r="C79" s="4">
        <v>6980</v>
      </c>
      <c r="D79" s="7">
        <v>1E-3</v>
      </c>
      <c r="E79" s="15">
        <f t="shared" si="15"/>
        <v>6980000</v>
      </c>
      <c r="F79" s="16">
        <f t="shared" si="16"/>
        <v>6.8438554226231609</v>
      </c>
      <c r="G79" s="50"/>
      <c r="H79" s="44"/>
      <c r="I79" s="47"/>
    </row>
    <row r="80" spans="1:9" x14ac:dyDescent="0.25">
      <c r="A80" s="44"/>
      <c r="B80" s="47"/>
      <c r="C80" s="4">
        <v>6980</v>
      </c>
      <c r="D80" s="7">
        <v>1E-3</v>
      </c>
      <c r="E80" s="15">
        <f t="shared" si="15"/>
        <v>6980000</v>
      </c>
      <c r="F80" s="16">
        <f t="shared" si="16"/>
        <v>6.8438554226231609</v>
      </c>
      <c r="G80" s="50"/>
      <c r="H80" s="44"/>
      <c r="I80" s="47"/>
    </row>
    <row r="81" spans="1:9" x14ac:dyDescent="0.25">
      <c r="A81" s="44"/>
      <c r="B81" s="47"/>
      <c r="C81" s="4">
        <v>6590</v>
      </c>
      <c r="D81" s="7">
        <v>1E-3</v>
      </c>
      <c r="E81" s="15">
        <f t="shared" si="15"/>
        <v>6590000</v>
      </c>
      <c r="F81" s="16">
        <f t="shared" si="16"/>
        <v>6.8188854145940097</v>
      </c>
      <c r="G81" s="50"/>
      <c r="H81" s="44"/>
      <c r="I81" s="47"/>
    </row>
    <row r="82" spans="1:9" x14ac:dyDescent="0.25">
      <c r="A82" s="44"/>
      <c r="B82" s="48"/>
      <c r="C82" s="4">
        <v>10500</v>
      </c>
      <c r="D82" s="7">
        <v>1E-3</v>
      </c>
      <c r="E82" s="15">
        <f t="shared" si="15"/>
        <v>10500000</v>
      </c>
      <c r="F82" s="16">
        <f t="shared" si="16"/>
        <v>7.0211892990699383</v>
      </c>
      <c r="G82" s="51"/>
      <c r="H82" s="45"/>
      <c r="I82" s="48"/>
    </row>
    <row r="83" spans="1:9" x14ac:dyDescent="0.25">
      <c r="A83" s="44"/>
      <c r="B83" s="39">
        <v>12</v>
      </c>
      <c r="C83" s="19">
        <v>2370</v>
      </c>
      <c r="D83" s="19">
        <v>1.0000000000000001E-5</v>
      </c>
      <c r="E83" s="12">
        <f t="shared" si="15"/>
        <v>236999999.99999997</v>
      </c>
      <c r="F83" s="13">
        <f t="shared" si="16"/>
        <v>8.3747483460101044</v>
      </c>
      <c r="G83" s="40">
        <f>AVERAGE(F83:F90)</f>
        <v>7.5696947566947488</v>
      </c>
      <c r="H83" s="40">
        <f>STDEV(F83:F90)</f>
        <v>0.6702224231167172</v>
      </c>
      <c r="I83" s="39">
        <f>H83/2</f>
        <v>0.3351112115583586</v>
      </c>
    </row>
    <row r="84" spans="1:9" x14ac:dyDescent="0.25">
      <c r="A84" s="44"/>
      <c r="B84" s="39"/>
      <c r="C84" s="19">
        <v>723</v>
      </c>
      <c r="D84" s="19">
        <v>1.0000000000000001E-5</v>
      </c>
      <c r="E84" s="12">
        <f t="shared" si="15"/>
        <v>72300000</v>
      </c>
      <c r="F84" s="13">
        <f t="shared" si="16"/>
        <v>7.859138297294531</v>
      </c>
      <c r="G84" s="40"/>
      <c r="H84" s="40"/>
      <c r="I84" s="39"/>
    </row>
    <row r="85" spans="1:9" x14ac:dyDescent="0.25">
      <c r="A85" s="44"/>
      <c r="B85" s="39"/>
      <c r="C85" s="19">
        <v>13000</v>
      </c>
      <c r="D85" s="19">
        <v>1E-3</v>
      </c>
      <c r="E85" s="12">
        <f t="shared" si="15"/>
        <v>13000000</v>
      </c>
      <c r="F85" s="13">
        <f t="shared" si="16"/>
        <v>7.1139433523068369</v>
      </c>
      <c r="G85" s="40"/>
      <c r="H85" s="40"/>
      <c r="I85" s="39"/>
    </row>
    <row r="86" spans="1:9" x14ac:dyDescent="0.25">
      <c r="A86" s="44"/>
      <c r="B86" s="39"/>
      <c r="C86" s="19">
        <v>8530</v>
      </c>
      <c r="D86" s="19">
        <v>1E-3</v>
      </c>
      <c r="E86" s="12">
        <f t="shared" si="15"/>
        <v>8530000</v>
      </c>
      <c r="F86" s="13">
        <f t="shared" si="16"/>
        <v>6.9309490311675228</v>
      </c>
      <c r="G86" s="40"/>
      <c r="H86" s="40"/>
      <c r="I86" s="39"/>
    </row>
    <row r="87" spans="1:9" x14ac:dyDescent="0.25">
      <c r="A87" s="44"/>
      <c r="B87" s="39"/>
      <c r="C87" s="14"/>
      <c r="D87" s="14"/>
      <c r="E87" s="12"/>
      <c r="F87" s="13"/>
      <c r="G87" s="40"/>
      <c r="H87" s="40"/>
      <c r="I87" s="39"/>
    </row>
    <row r="88" spans="1:9" x14ac:dyDescent="0.25">
      <c r="A88" s="44"/>
      <c r="B88" s="39"/>
      <c r="C88" s="14"/>
      <c r="D88" s="14"/>
      <c r="E88" s="12"/>
      <c r="F88" s="13"/>
      <c r="G88" s="40"/>
      <c r="H88" s="40"/>
      <c r="I88" s="39"/>
    </row>
    <row r="89" spans="1:9" x14ac:dyDescent="0.25">
      <c r="A89" s="44"/>
      <c r="B89" s="39"/>
      <c r="C89" s="14"/>
      <c r="D89" s="14"/>
      <c r="E89" s="12"/>
      <c r="F89" s="13"/>
      <c r="G89" s="40"/>
      <c r="H89" s="40"/>
      <c r="I89" s="39"/>
    </row>
    <row r="90" spans="1:9" x14ac:dyDescent="0.25">
      <c r="A90" s="44"/>
      <c r="B90" s="39"/>
      <c r="C90" s="14"/>
      <c r="D90" s="14"/>
      <c r="E90" s="12"/>
      <c r="F90" s="13"/>
      <c r="G90" s="40"/>
      <c r="H90" s="40"/>
      <c r="I90" s="39"/>
    </row>
    <row r="91" spans="1:9" x14ac:dyDescent="0.25">
      <c r="A91" s="44"/>
      <c r="B91" s="41">
        <v>24</v>
      </c>
      <c r="C91" s="4">
        <v>6980</v>
      </c>
      <c r="D91" s="7">
        <v>9.9999999999999995E-8</v>
      </c>
      <c r="E91" s="15">
        <f t="shared" si="15"/>
        <v>69800000000</v>
      </c>
      <c r="F91" s="16">
        <f t="shared" si="16"/>
        <v>10.843855422623161</v>
      </c>
      <c r="G91" s="42">
        <f>AVERAGE(F91:F98)</f>
        <v>9.0157908340282873</v>
      </c>
      <c r="H91" s="40">
        <f>STDEV(F91:F98)</f>
        <v>1.6651795324814431</v>
      </c>
      <c r="I91" s="41">
        <f>H91/2.828427125</f>
        <v>0.58872986960250673</v>
      </c>
    </row>
    <row r="92" spans="1:9" x14ac:dyDescent="0.25">
      <c r="A92" s="44"/>
      <c r="B92" s="41"/>
      <c r="C92" s="4">
        <v>1120</v>
      </c>
      <c r="D92" s="7">
        <v>9.9999999999999995E-8</v>
      </c>
      <c r="E92" s="15">
        <f t="shared" si="15"/>
        <v>11200000000</v>
      </c>
      <c r="F92" s="16">
        <f t="shared" si="16"/>
        <v>10.049218022670182</v>
      </c>
      <c r="G92" s="42"/>
      <c r="H92" s="40"/>
      <c r="I92" s="41"/>
    </row>
    <row r="93" spans="1:9" x14ac:dyDescent="0.25">
      <c r="A93" s="44"/>
      <c r="B93" s="41"/>
      <c r="C93" s="4">
        <v>5040</v>
      </c>
      <c r="D93" s="7">
        <v>9.9999999999999995E-8</v>
      </c>
      <c r="E93" s="15">
        <f t="shared" si="15"/>
        <v>50400000000</v>
      </c>
      <c r="F93" s="16">
        <f t="shared" si="16"/>
        <v>10.702430536445526</v>
      </c>
      <c r="G93" s="42"/>
      <c r="H93" s="40"/>
      <c r="I93" s="41"/>
    </row>
    <row r="94" spans="1:9" x14ac:dyDescent="0.25">
      <c r="A94" s="44"/>
      <c r="B94" s="41"/>
      <c r="C94" s="4">
        <v>4260</v>
      </c>
      <c r="D94" s="7">
        <v>9.9999999999999995E-8</v>
      </c>
      <c r="E94" s="15">
        <f t="shared" si="15"/>
        <v>42600000000</v>
      </c>
      <c r="F94" s="16">
        <f t="shared" si="16"/>
        <v>10.629409599102718</v>
      </c>
      <c r="G94" s="42"/>
      <c r="H94" s="40"/>
      <c r="I94" s="41"/>
    </row>
    <row r="95" spans="1:9" x14ac:dyDescent="0.25">
      <c r="A95" s="44"/>
      <c r="B95" s="41"/>
      <c r="C95" s="4">
        <v>19</v>
      </c>
      <c r="D95" s="7">
        <v>9.9999999999999995E-7</v>
      </c>
      <c r="E95" s="15">
        <f t="shared" si="15"/>
        <v>19000000</v>
      </c>
      <c r="F95" s="16">
        <f t="shared" si="16"/>
        <v>7.2787536009528289</v>
      </c>
      <c r="G95" s="42"/>
      <c r="H95" s="40"/>
      <c r="I95" s="41"/>
    </row>
    <row r="96" spans="1:9" x14ac:dyDescent="0.25">
      <c r="A96" s="44"/>
      <c r="B96" s="41"/>
      <c r="C96" s="4">
        <v>33</v>
      </c>
      <c r="D96" s="7">
        <v>9.9999999999999995E-7</v>
      </c>
      <c r="E96" s="15">
        <f t="shared" si="15"/>
        <v>33000000</v>
      </c>
      <c r="F96" s="16">
        <f t="shared" si="16"/>
        <v>7.5185139398778871</v>
      </c>
      <c r="G96" s="42"/>
      <c r="H96" s="40"/>
      <c r="I96" s="41"/>
    </row>
    <row r="97" spans="1:9" x14ac:dyDescent="0.25">
      <c r="A97" s="44"/>
      <c r="B97" s="41"/>
      <c r="C97" s="4">
        <v>31</v>
      </c>
      <c r="D97" s="7">
        <v>9.9999999999999995E-7</v>
      </c>
      <c r="E97" s="15">
        <f t="shared" si="15"/>
        <v>31000000</v>
      </c>
      <c r="F97" s="16">
        <f t="shared" si="16"/>
        <v>7.4913616938342731</v>
      </c>
      <c r="G97" s="42"/>
      <c r="H97" s="40"/>
      <c r="I97" s="41"/>
    </row>
    <row r="98" spans="1:9" x14ac:dyDescent="0.25">
      <c r="A98" s="45"/>
      <c r="B98" s="41"/>
      <c r="C98" s="4">
        <v>41</v>
      </c>
      <c r="D98" s="7">
        <v>9.9999999999999995E-7</v>
      </c>
      <c r="E98" s="15">
        <f t="shared" si="15"/>
        <v>41000000</v>
      </c>
      <c r="F98" s="16">
        <f t="shared" si="16"/>
        <v>7.6127838567197355</v>
      </c>
      <c r="G98" s="42"/>
      <c r="H98" s="40"/>
      <c r="I98" s="41"/>
    </row>
    <row r="99" spans="1:9" x14ac:dyDescent="0.25">
      <c r="A99" s="39" t="s">
        <v>26</v>
      </c>
      <c r="B99" s="39">
        <v>0</v>
      </c>
      <c r="C99" s="4">
        <v>2660</v>
      </c>
      <c r="D99" s="4">
        <v>0.1</v>
      </c>
      <c r="E99" s="12">
        <f>C99/D99</f>
        <v>26600</v>
      </c>
      <c r="F99" s="13">
        <f>LOG(E99)</f>
        <v>4.424881636631067</v>
      </c>
      <c r="G99" s="40">
        <f>AVERAGE(F99:F106)</f>
        <v>3.9959960926290554</v>
      </c>
      <c r="H99" s="40">
        <f>STDEV(F99:F106)</f>
        <v>0.44916542934960085</v>
      </c>
      <c r="I99" s="39">
        <f>H99/2.828427125</f>
        <v>0.15880396046958462</v>
      </c>
    </row>
    <row r="100" spans="1:9" x14ac:dyDescent="0.25">
      <c r="A100" s="39"/>
      <c r="B100" s="39"/>
      <c r="C100" s="4">
        <v>2370</v>
      </c>
      <c r="D100" s="4">
        <v>0.1</v>
      </c>
      <c r="E100" s="12">
        <f t="shared" ref="E100:E146" si="21">C100/D100</f>
        <v>23700</v>
      </c>
      <c r="F100" s="13">
        <f t="shared" ref="F100:F106" si="22">LOG(E100)</f>
        <v>4.3747483460101035</v>
      </c>
      <c r="G100" s="40"/>
      <c r="H100" s="40"/>
      <c r="I100" s="39"/>
    </row>
    <row r="101" spans="1:9" x14ac:dyDescent="0.25">
      <c r="A101" s="39"/>
      <c r="B101" s="39"/>
      <c r="C101" s="17">
        <v>2370</v>
      </c>
      <c r="D101" s="4">
        <v>0.1</v>
      </c>
      <c r="E101" s="12">
        <f t="shared" si="21"/>
        <v>23700</v>
      </c>
      <c r="F101" s="13">
        <f t="shared" si="22"/>
        <v>4.3747483460101035</v>
      </c>
      <c r="G101" s="40"/>
      <c r="H101" s="40"/>
      <c r="I101" s="39"/>
    </row>
    <row r="102" spans="1:9" x14ac:dyDescent="0.25">
      <c r="A102" s="39"/>
      <c r="B102" s="39"/>
      <c r="C102" s="4">
        <v>2960</v>
      </c>
      <c r="D102" s="4">
        <v>0.1</v>
      </c>
      <c r="E102" s="12">
        <f t="shared" si="21"/>
        <v>29600</v>
      </c>
      <c r="F102" s="13">
        <f t="shared" si="22"/>
        <v>4.4712917110589387</v>
      </c>
      <c r="G102" s="40"/>
      <c r="H102" s="40"/>
      <c r="I102" s="39"/>
    </row>
    <row r="103" spans="1:9" x14ac:dyDescent="0.25">
      <c r="A103" s="39"/>
      <c r="B103" s="39"/>
      <c r="C103" s="4">
        <v>34</v>
      </c>
      <c r="D103" s="4">
        <v>0.01</v>
      </c>
      <c r="E103" s="12">
        <f t="shared" si="21"/>
        <v>3400</v>
      </c>
      <c r="F103" s="13">
        <f t="shared" si="22"/>
        <v>3.5314789170422549</v>
      </c>
      <c r="G103" s="40"/>
      <c r="H103" s="40"/>
      <c r="I103" s="39"/>
    </row>
    <row r="104" spans="1:9" x14ac:dyDescent="0.25">
      <c r="A104" s="39"/>
      <c r="B104" s="39"/>
      <c r="C104" s="4">
        <v>52</v>
      </c>
      <c r="D104" s="4">
        <v>0.01</v>
      </c>
      <c r="E104" s="12">
        <f t="shared" si="21"/>
        <v>5200</v>
      </c>
      <c r="F104" s="13">
        <f t="shared" si="22"/>
        <v>3.716003343634799</v>
      </c>
      <c r="G104" s="40"/>
      <c r="H104" s="40"/>
      <c r="I104" s="39"/>
    </row>
    <row r="105" spans="1:9" x14ac:dyDescent="0.25">
      <c r="A105" s="39"/>
      <c r="B105" s="39"/>
      <c r="C105" s="17">
        <v>36</v>
      </c>
      <c r="D105" s="4">
        <v>0.01</v>
      </c>
      <c r="E105" s="12">
        <f t="shared" si="21"/>
        <v>3600</v>
      </c>
      <c r="F105" s="13">
        <f t="shared" si="22"/>
        <v>3.5563025007672873</v>
      </c>
      <c r="G105" s="40"/>
      <c r="H105" s="40"/>
      <c r="I105" s="39"/>
    </row>
    <row r="106" spans="1:9" x14ac:dyDescent="0.25">
      <c r="A106" s="39"/>
      <c r="B106" s="39"/>
      <c r="C106" s="4">
        <v>33</v>
      </c>
      <c r="D106" s="4">
        <v>0.01</v>
      </c>
      <c r="E106" s="12">
        <f t="shared" si="21"/>
        <v>3300</v>
      </c>
      <c r="F106" s="13">
        <f t="shared" si="22"/>
        <v>3.5185139398778875</v>
      </c>
      <c r="G106" s="40"/>
      <c r="H106" s="40"/>
      <c r="I106" s="39"/>
    </row>
    <row r="107" spans="1:9" x14ac:dyDescent="0.25">
      <c r="A107" s="39"/>
      <c r="B107" s="41">
        <v>2</v>
      </c>
      <c r="C107" s="3">
        <v>0</v>
      </c>
      <c r="D107" s="4">
        <v>0.1</v>
      </c>
      <c r="E107" s="15">
        <f t="shared" si="21"/>
        <v>0</v>
      </c>
      <c r="F107" s="16">
        <v>0</v>
      </c>
      <c r="G107" s="42">
        <f>AVERAGE(F107:F114)</f>
        <v>0</v>
      </c>
      <c r="H107" s="40">
        <f>STDEV(F107:F114)</f>
        <v>0</v>
      </c>
      <c r="I107" s="41">
        <f t="shared" ref="I107" si="23">H107/2.828427125</f>
        <v>0</v>
      </c>
    </row>
    <row r="108" spans="1:9" x14ac:dyDescent="0.25">
      <c r="A108" s="39"/>
      <c r="B108" s="41"/>
      <c r="C108" s="3">
        <v>0</v>
      </c>
      <c r="D108" s="4">
        <v>0.1</v>
      </c>
      <c r="E108" s="15">
        <f t="shared" si="21"/>
        <v>0</v>
      </c>
      <c r="F108" s="16">
        <v>0</v>
      </c>
      <c r="G108" s="42"/>
      <c r="H108" s="40"/>
      <c r="I108" s="41"/>
    </row>
    <row r="109" spans="1:9" x14ac:dyDescent="0.25">
      <c r="A109" s="39"/>
      <c r="B109" s="41"/>
      <c r="C109" s="3">
        <v>0</v>
      </c>
      <c r="D109" s="4">
        <v>0.1</v>
      </c>
      <c r="E109" s="15">
        <f t="shared" si="21"/>
        <v>0</v>
      </c>
      <c r="F109" s="16">
        <v>0</v>
      </c>
      <c r="G109" s="42"/>
      <c r="H109" s="40"/>
      <c r="I109" s="41"/>
    </row>
    <row r="110" spans="1:9" x14ac:dyDescent="0.25">
      <c r="A110" s="39"/>
      <c r="B110" s="41"/>
      <c r="C110" s="3">
        <v>0</v>
      </c>
      <c r="D110" s="4">
        <v>0.1</v>
      </c>
      <c r="E110" s="15">
        <f t="shared" si="21"/>
        <v>0</v>
      </c>
      <c r="F110" s="16">
        <v>0</v>
      </c>
      <c r="G110" s="42"/>
      <c r="H110" s="40"/>
      <c r="I110" s="41"/>
    </row>
    <row r="111" spans="1:9" x14ac:dyDescent="0.25">
      <c r="A111" s="39"/>
      <c r="B111" s="41"/>
      <c r="C111" s="4">
        <v>0</v>
      </c>
      <c r="D111" s="4">
        <v>0.1</v>
      </c>
      <c r="E111" s="15">
        <f t="shared" si="21"/>
        <v>0</v>
      </c>
      <c r="F111" s="16">
        <v>0</v>
      </c>
      <c r="G111" s="42"/>
      <c r="H111" s="40"/>
      <c r="I111" s="41"/>
    </row>
    <row r="112" spans="1:9" x14ac:dyDescent="0.25">
      <c r="A112" s="39"/>
      <c r="B112" s="41"/>
      <c r="C112" s="4">
        <v>0</v>
      </c>
      <c r="D112" s="4">
        <v>0.1</v>
      </c>
      <c r="E112" s="15">
        <f t="shared" si="21"/>
        <v>0</v>
      </c>
      <c r="F112" s="16">
        <v>0</v>
      </c>
      <c r="G112" s="42"/>
      <c r="H112" s="40"/>
      <c r="I112" s="41"/>
    </row>
    <row r="113" spans="1:9" x14ac:dyDescent="0.25">
      <c r="A113" s="39"/>
      <c r="B113" s="41"/>
      <c r="C113" s="4">
        <v>0</v>
      </c>
      <c r="D113" s="4">
        <v>0.1</v>
      </c>
      <c r="E113" s="15">
        <f t="shared" si="21"/>
        <v>0</v>
      </c>
      <c r="F113" s="16">
        <v>0</v>
      </c>
      <c r="G113" s="42"/>
      <c r="H113" s="40"/>
      <c r="I113" s="41"/>
    </row>
    <row r="114" spans="1:9" x14ac:dyDescent="0.25">
      <c r="A114" s="39"/>
      <c r="B114" s="41"/>
      <c r="C114" s="4">
        <v>0</v>
      </c>
      <c r="D114" s="4">
        <v>0.1</v>
      </c>
      <c r="E114" s="15">
        <f t="shared" si="21"/>
        <v>0</v>
      </c>
      <c r="F114" s="16">
        <v>0</v>
      </c>
      <c r="G114" s="42"/>
      <c r="H114" s="40"/>
      <c r="I114" s="41"/>
    </row>
    <row r="115" spans="1:9" x14ac:dyDescent="0.25">
      <c r="A115" s="39"/>
      <c r="B115" s="39">
        <v>4</v>
      </c>
      <c r="C115" s="3">
        <v>0</v>
      </c>
      <c r="D115" s="4">
        <v>0.1</v>
      </c>
      <c r="E115" s="12">
        <f t="shared" si="21"/>
        <v>0</v>
      </c>
      <c r="F115" s="13">
        <v>0</v>
      </c>
      <c r="G115" s="40">
        <f>AVERAGE(F115:F122)</f>
        <v>0</v>
      </c>
      <c r="H115" s="40">
        <f>STDEV(F115:F122)</f>
        <v>0</v>
      </c>
      <c r="I115" s="39">
        <f t="shared" ref="I115" si="24">H115/2.828427125</f>
        <v>0</v>
      </c>
    </row>
    <row r="116" spans="1:9" x14ac:dyDescent="0.25">
      <c r="A116" s="39"/>
      <c r="B116" s="39"/>
      <c r="C116" s="3">
        <v>0</v>
      </c>
      <c r="D116" s="4">
        <v>0.1</v>
      </c>
      <c r="E116" s="12">
        <f t="shared" si="21"/>
        <v>0</v>
      </c>
      <c r="F116" s="13">
        <v>0</v>
      </c>
      <c r="G116" s="40"/>
      <c r="H116" s="40"/>
      <c r="I116" s="39"/>
    </row>
    <row r="117" spans="1:9" x14ac:dyDescent="0.25">
      <c r="A117" s="39"/>
      <c r="B117" s="39"/>
      <c r="C117" s="3">
        <v>0</v>
      </c>
      <c r="D117" s="4">
        <v>0.1</v>
      </c>
      <c r="E117" s="12">
        <f t="shared" si="21"/>
        <v>0</v>
      </c>
      <c r="F117" s="13">
        <v>0</v>
      </c>
      <c r="G117" s="40"/>
      <c r="H117" s="40"/>
      <c r="I117" s="39"/>
    </row>
    <row r="118" spans="1:9" x14ac:dyDescent="0.25">
      <c r="A118" s="39"/>
      <c r="B118" s="39"/>
      <c r="C118" s="3">
        <v>0</v>
      </c>
      <c r="D118" s="4">
        <v>0.1</v>
      </c>
      <c r="E118" s="12">
        <f t="shared" si="21"/>
        <v>0</v>
      </c>
      <c r="F118" s="13">
        <v>0</v>
      </c>
      <c r="G118" s="40"/>
      <c r="H118" s="40"/>
      <c r="I118" s="39"/>
    </row>
    <row r="119" spans="1:9" x14ac:dyDescent="0.25">
      <c r="A119" s="39"/>
      <c r="B119" s="39"/>
      <c r="C119" s="4">
        <v>0</v>
      </c>
      <c r="D119" s="4">
        <v>0.1</v>
      </c>
      <c r="E119" s="12">
        <f t="shared" si="21"/>
        <v>0</v>
      </c>
      <c r="F119" s="13">
        <v>0</v>
      </c>
      <c r="G119" s="40"/>
      <c r="H119" s="40"/>
      <c r="I119" s="39"/>
    </row>
    <row r="120" spans="1:9" x14ac:dyDescent="0.25">
      <c r="A120" s="39"/>
      <c r="B120" s="39"/>
      <c r="C120" s="4">
        <v>0</v>
      </c>
      <c r="D120" s="4">
        <v>0.1</v>
      </c>
      <c r="E120" s="12">
        <f t="shared" si="21"/>
        <v>0</v>
      </c>
      <c r="F120" s="13">
        <v>0</v>
      </c>
      <c r="G120" s="40"/>
      <c r="H120" s="40"/>
      <c r="I120" s="39"/>
    </row>
    <row r="121" spans="1:9" x14ac:dyDescent="0.25">
      <c r="A121" s="39"/>
      <c r="B121" s="39"/>
      <c r="C121" s="4">
        <v>0</v>
      </c>
      <c r="D121" s="4">
        <v>0.1</v>
      </c>
      <c r="E121" s="12">
        <f t="shared" si="21"/>
        <v>0</v>
      </c>
      <c r="F121" s="13">
        <v>0</v>
      </c>
      <c r="G121" s="40"/>
      <c r="H121" s="40"/>
      <c r="I121" s="39"/>
    </row>
    <row r="122" spans="1:9" x14ac:dyDescent="0.25">
      <c r="A122" s="39"/>
      <c r="B122" s="39"/>
      <c r="C122" s="4">
        <v>0</v>
      </c>
      <c r="D122" s="4">
        <v>0.1</v>
      </c>
      <c r="E122" s="12">
        <f t="shared" si="21"/>
        <v>0</v>
      </c>
      <c r="F122" s="13">
        <v>0</v>
      </c>
      <c r="G122" s="40"/>
      <c r="H122" s="40"/>
      <c r="I122" s="39"/>
    </row>
    <row r="123" spans="1:9" x14ac:dyDescent="0.25">
      <c r="A123" s="39"/>
      <c r="B123" s="41">
        <v>8</v>
      </c>
      <c r="C123" s="3">
        <v>0</v>
      </c>
      <c r="D123" s="4">
        <v>0.1</v>
      </c>
      <c r="E123" s="15">
        <f t="shared" si="21"/>
        <v>0</v>
      </c>
      <c r="F123" s="16">
        <v>0</v>
      </c>
      <c r="G123" s="42">
        <f>AVERAGE(F123:F130)</f>
        <v>0</v>
      </c>
      <c r="H123" s="40">
        <f>STDEV(F123:F130)</f>
        <v>0</v>
      </c>
      <c r="I123" s="41">
        <f>H123/SQRT(8)</f>
        <v>0</v>
      </c>
    </row>
    <row r="124" spans="1:9" x14ac:dyDescent="0.25">
      <c r="A124" s="39"/>
      <c r="B124" s="41"/>
      <c r="C124" s="3">
        <v>0</v>
      </c>
      <c r="D124" s="4">
        <v>0.1</v>
      </c>
      <c r="E124" s="15">
        <f t="shared" si="21"/>
        <v>0</v>
      </c>
      <c r="F124" s="16">
        <v>0</v>
      </c>
      <c r="G124" s="42"/>
      <c r="H124" s="40"/>
      <c r="I124" s="41"/>
    </row>
    <row r="125" spans="1:9" x14ac:dyDescent="0.25">
      <c r="A125" s="39"/>
      <c r="B125" s="41"/>
      <c r="C125" s="3">
        <v>0</v>
      </c>
      <c r="D125" s="4">
        <v>0.1</v>
      </c>
      <c r="E125" s="15">
        <f t="shared" si="21"/>
        <v>0</v>
      </c>
      <c r="F125" s="16">
        <v>0</v>
      </c>
      <c r="G125" s="42"/>
      <c r="H125" s="40"/>
      <c r="I125" s="41"/>
    </row>
    <row r="126" spans="1:9" x14ac:dyDescent="0.25">
      <c r="A126" s="39"/>
      <c r="B126" s="41"/>
      <c r="C126" s="3">
        <v>0</v>
      </c>
      <c r="D126" s="4">
        <v>0.1</v>
      </c>
      <c r="E126" s="15">
        <f t="shared" si="21"/>
        <v>0</v>
      </c>
      <c r="F126" s="16">
        <v>0</v>
      </c>
      <c r="G126" s="42"/>
      <c r="H126" s="40"/>
      <c r="I126" s="41"/>
    </row>
    <row r="127" spans="1:9" x14ac:dyDescent="0.25">
      <c r="A127" s="39"/>
      <c r="B127" s="41"/>
      <c r="C127" s="5">
        <v>0</v>
      </c>
      <c r="D127" s="4">
        <v>0.1</v>
      </c>
      <c r="E127" s="15">
        <f t="shared" si="21"/>
        <v>0</v>
      </c>
      <c r="F127" s="16">
        <v>0</v>
      </c>
      <c r="G127" s="42"/>
      <c r="H127" s="40"/>
      <c r="I127" s="41"/>
    </row>
    <row r="128" spans="1:9" x14ac:dyDescent="0.25">
      <c r="A128" s="39"/>
      <c r="B128" s="41"/>
      <c r="C128" s="20">
        <v>0</v>
      </c>
      <c r="D128" s="4">
        <v>0.1</v>
      </c>
      <c r="E128" s="15">
        <f t="shared" si="21"/>
        <v>0</v>
      </c>
      <c r="F128" s="16">
        <v>0</v>
      </c>
      <c r="G128" s="42"/>
      <c r="H128" s="40"/>
      <c r="I128" s="41"/>
    </row>
    <row r="129" spans="1:9" x14ac:dyDescent="0.25">
      <c r="A129" s="39"/>
      <c r="B129" s="41"/>
      <c r="C129" s="5">
        <v>0</v>
      </c>
      <c r="D129" s="4">
        <v>0.1</v>
      </c>
      <c r="E129" s="15">
        <f t="shared" si="21"/>
        <v>0</v>
      </c>
      <c r="F129" s="16">
        <v>0</v>
      </c>
      <c r="G129" s="42"/>
      <c r="H129" s="40"/>
      <c r="I129" s="41"/>
    </row>
    <row r="130" spans="1:9" x14ac:dyDescent="0.25">
      <c r="A130" s="39"/>
      <c r="B130" s="41"/>
      <c r="C130" s="3">
        <v>0</v>
      </c>
      <c r="D130" s="4">
        <v>0.1</v>
      </c>
      <c r="E130" s="15">
        <f t="shared" si="21"/>
        <v>0</v>
      </c>
      <c r="F130" s="16">
        <v>0</v>
      </c>
      <c r="G130" s="42"/>
      <c r="H130" s="40"/>
      <c r="I130" s="41"/>
    </row>
    <row r="131" spans="1:9" x14ac:dyDescent="0.25">
      <c r="A131" s="39"/>
      <c r="B131" s="39">
        <v>12</v>
      </c>
      <c r="C131" s="3">
        <v>0</v>
      </c>
      <c r="D131" s="4">
        <v>0.1</v>
      </c>
      <c r="E131" s="12">
        <f>C131/D139</f>
        <v>0</v>
      </c>
      <c r="F131" s="13">
        <v>0</v>
      </c>
      <c r="G131" s="40">
        <f>AVERAGE(F131:F138)</f>
        <v>0</v>
      </c>
      <c r="H131" s="40">
        <f>STDEV(F131:F138)</f>
        <v>0</v>
      </c>
      <c r="I131" s="39">
        <f t="shared" ref="I131" si="25">H131/2.828427125</f>
        <v>0</v>
      </c>
    </row>
    <row r="132" spans="1:9" x14ac:dyDescent="0.25">
      <c r="A132" s="39"/>
      <c r="B132" s="39"/>
      <c r="C132" s="3">
        <v>0</v>
      </c>
      <c r="D132" s="4">
        <v>0.1</v>
      </c>
      <c r="E132" s="12">
        <f>C132/D140</f>
        <v>0</v>
      </c>
      <c r="F132" s="13">
        <v>0</v>
      </c>
      <c r="G132" s="40"/>
      <c r="H132" s="40"/>
      <c r="I132" s="39"/>
    </row>
    <row r="133" spans="1:9" x14ac:dyDescent="0.25">
      <c r="A133" s="39"/>
      <c r="B133" s="39"/>
      <c r="C133" s="3">
        <v>0</v>
      </c>
      <c r="D133" s="4">
        <v>0.1</v>
      </c>
      <c r="E133" s="12">
        <f>C133/D141</f>
        <v>0</v>
      </c>
      <c r="F133" s="13">
        <v>0</v>
      </c>
      <c r="G133" s="40"/>
      <c r="H133" s="40"/>
      <c r="I133" s="39"/>
    </row>
    <row r="134" spans="1:9" x14ac:dyDescent="0.25">
      <c r="A134" s="39"/>
      <c r="B134" s="39"/>
      <c r="C134" s="3">
        <v>0</v>
      </c>
      <c r="D134" s="4">
        <v>0.1</v>
      </c>
      <c r="E134" s="12">
        <f>C134/D142</f>
        <v>0</v>
      </c>
      <c r="F134" s="13">
        <v>0</v>
      </c>
      <c r="G134" s="40"/>
      <c r="H134" s="40"/>
      <c r="I134" s="39"/>
    </row>
    <row r="135" spans="1:9" x14ac:dyDescent="0.25">
      <c r="A135" s="39"/>
      <c r="B135" s="39"/>
      <c r="C135" s="4">
        <v>0</v>
      </c>
      <c r="D135" s="4">
        <v>0.1</v>
      </c>
      <c r="E135" s="12">
        <f t="shared" si="21"/>
        <v>0</v>
      </c>
      <c r="F135" s="13">
        <v>0</v>
      </c>
      <c r="G135" s="40"/>
      <c r="H135" s="40"/>
      <c r="I135" s="39"/>
    </row>
    <row r="136" spans="1:9" x14ac:dyDescent="0.25">
      <c r="A136" s="39"/>
      <c r="B136" s="39"/>
      <c r="C136" s="4">
        <v>0</v>
      </c>
      <c r="D136" s="4">
        <v>0.1</v>
      </c>
      <c r="E136" s="12">
        <f t="shared" si="21"/>
        <v>0</v>
      </c>
      <c r="F136" s="13">
        <v>0</v>
      </c>
      <c r="G136" s="40"/>
      <c r="H136" s="40"/>
      <c r="I136" s="39"/>
    </row>
    <row r="137" spans="1:9" x14ac:dyDescent="0.25">
      <c r="A137" s="39"/>
      <c r="B137" s="39"/>
      <c r="C137" s="4">
        <v>0</v>
      </c>
      <c r="D137" s="4">
        <v>0.1</v>
      </c>
      <c r="E137" s="12">
        <f t="shared" si="21"/>
        <v>0</v>
      </c>
      <c r="F137" s="13">
        <v>0</v>
      </c>
      <c r="G137" s="40"/>
      <c r="H137" s="40"/>
      <c r="I137" s="39"/>
    </row>
    <row r="138" spans="1:9" x14ac:dyDescent="0.25">
      <c r="A138" s="39"/>
      <c r="B138" s="39"/>
      <c r="C138" s="4">
        <v>0</v>
      </c>
      <c r="D138" s="4">
        <v>0.1</v>
      </c>
      <c r="E138" s="12">
        <f t="shared" si="21"/>
        <v>0</v>
      </c>
      <c r="F138" s="13">
        <v>0</v>
      </c>
      <c r="G138" s="40"/>
      <c r="H138" s="40"/>
      <c r="I138" s="39"/>
    </row>
    <row r="139" spans="1:9" x14ac:dyDescent="0.25">
      <c r="A139" s="39"/>
      <c r="B139" s="41">
        <v>24</v>
      </c>
      <c r="C139" s="3">
        <v>0</v>
      </c>
      <c r="D139" s="4">
        <v>0.1</v>
      </c>
      <c r="E139" s="12">
        <f t="shared" si="21"/>
        <v>0</v>
      </c>
      <c r="F139" s="13">
        <v>0</v>
      </c>
      <c r="G139" s="42">
        <f>AVERAGE(F139:F146)</f>
        <v>0</v>
      </c>
      <c r="H139" s="40">
        <f>STDEV(F139:F146)</f>
        <v>0</v>
      </c>
      <c r="I139" s="41">
        <f>H139/2.828427125</f>
        <v>0</v>
      </c>
    </row>
    <row r="140" spans="1:9" x14ac:dyDescent="0.25">
      <c r="A140" s="39"/>
      <c r="B140" s="41"/>
      <c r="C140" s="3">
        <v>0</v>
      </c>
      <c r="D140" s="4">
        <v>0.1</v>
      </c>
      <c r="E140" s="12">
        <f t="shared" si="21"/>
        <v>0</v>
      </c>
      <c r="F140" s="13">
        <v>0</v>
      </c>
      <c r="G140" s="42"/>
      <c r="H140" s="40"/>
      <c r="I140" s="41"/>
    </row>
    <row r="141" spans="1:9" x14ac:dyDescent="0.25">
      <c r="A141" s="39"/>
      <c r="B141" s="41"/>
      <c r="C141" s="3">
        <v>0</v>
      </c>
      <c r="D141" s="4">
        <v>0.1</v>
      </c>
      <c r="E141" s="12">
        <f t="shared" si="21"/>
        <v>0</v>
      </c>
      <c r="F141" s="13">
        <v>0</v>
      </c>
      <c r="G141" s="42"/>
      <c r="H141" s="40"/>
      <c r="I141" s="41"/>
    </row>
    <row r="142" spans="1:9" x14ac:dyDescent="0.25">
      <c r="A142" s="39"/>
      <c r="B142" s="41"/>
      <c r="C142" s="3">
        <v>0</v>
      </c>
      <c r="D142" s="4">
        <v>0.1</v>
      </c>
      <c r="E142" s="12">
        <f t="shared" si="21"/>
        <v>0</v>
      </c>
      <c r="F142" s="13">
        <v>0</v>
      </c>
      <c r="G142" s="42"/>
      <c r="H142" s="40"/>
      <c r="I142" s="41"/>
    </row>
    <row r="143" spans="1:9" x14ac:dyDescent="0.25">
      <c r="A143" s="39"/>
      <c r="B143" s="41"/>
      <c r="C143" s="4">
        <v>0</v>
      </c>
      <c r="D143" s="4">
        <v>0.1</v>
      </c>
      <c r="E143" s="15">
        <f t="shared" si="21"/>
        <v>0</v>
      </c>
      <c r="F143" s="13">
        <v>0</v>
      </c>
      <c r="G143" s="42"/>
      <c r="H143" s="40"/>
      <c r="I143" s="41"/>
    </row>
    <row r="144" spans="1:9" x14ac:dyDescent="0.25">
      <c r="A144" s="39"/>
      <c r="B144" s="41"/>
      <c r="C144" s="4">
        <v>0</v>
      </c>
      <c r="D144" s="4">
        <v>0.1</v>
      </c>
      <c r="E144" s="15">
        <f t="shared" si="21"/>
        <v>0</v>
      </c>
      <c r="F144" s="13">
        <v>0</v>
      </c>
      <c r="G144" s="42"/>
      <c r="H144" s="40"/>
      <c r="I144" s="41"/>
    </row>
    <row r="145" spans="1:9" x14ac:dyDescent="0.25">
      <c r="A145" s="39"/>
      <c r="B145" s="41"/>
      <c r="C145" s="4">
        <v>0</v>
      </c>
      <c r="D145" s="4">
        <v>0.1</v>
      </c>
      <c r="E145" s="15">
        <f t="shared" si="21"/>
        <v>0</v>
      </c>
      <c r="F145" s="13">
        <v>0</v>
      </c>
      <c r="G145" s="42"/>
      <c r="H145" s="40"/>
      <c r="I145" s="41"/>
    </row>
    <row r="146" spans="1:9" x14ac:dyDescent="0.25">
      <c r="A146" s="39"/>
      <c r="B146" s="41"/>
      <c r="C146" s="4">
        <v>0</v>
      </c>
      <c r="D146" s="4">
        <v>0.1</v>
      </c>
      <c r="E146" s="15">
        <f t="shared" si="21"/>
        <v>0</v>
      </c>
      <c r="F146" s="13">
        <v>0</v>
      </c>
      <c r="G146" s="42"/>
      <c r="H146" s="40"/>
      <c r="I146" s="41"/>
    </row>
    <row r="147" spans="1:9" x14ac:dyDescent="0.25">
      <c r="A147" s="39" t="s">
        <v>27</v>
      </c>
      <c r="B147" s="39">
        <v>0</v>
      </c>
      <c r="C147" s="4">
        <v>1890</v>
      </c>
      <c r="D147" s="4">
        <v>0.1</v>
      </c>
      <c r="E147" s="12">
        <f>C147/D147</f>
        <v>18900</v>
      </c>
      <c r="F147" s="13">
        <f>LOG(E147)</f>
        <v>4.2764618041732438</v>
      </c>
      <c r="G147" s="40">
        <f>AVERAGE(F147:F154)</f>
        <v>3.6413315221969031</v>
      </c>
      <c r="H147" s="40">
        <f>STDEV(F147:F154)</f>
        <v>0.8153518917841609</v>
      </c>
      <c r="I147" s="39">
        <f>H147/2.828427125</f>
        <v>0.28827042584106205</v>
      </c>
    </row>
    <row r="148" spans="1:9" x14ac:dyDescent="0.25">
      <c r="A148" s="39"/>
      <c r="B148" s="39"/>
      <c r="C148" s="4">
        <v>2220</v>
      </c>
      <c r="D148" s="4">
        <v>0.1</v>
      </c>
      <c r="E148" s="12">
        <f t="shared" ref="E148:E194" si="26">C148/D148</f>
        <v>22200</v>
      </c>
      <c r="F148" s="13">
        <f t="shared" ref="F148:F154" si="27">LOG(E148)</f>
        <v>4.3463529744506388</v>
      </c>
      <c r="G148" s="40"/>
      <c r="H148" s="40"/>
      <c r="I148" s="39"/>
    </row>
    <row r="149" spans="1:9" x14ac:dyDescent="0.25">
      <c r="A149" s="39"/>
      <c r="B149" s="39"/>
      <c r="C149" s="17">
        <v>2440</v>
      </c>
      <c r="D149" s="4">
        <v>0.1</v>
      </c>
      <c r="E149" s="12">
        <f t="shared" si="26"/>
        <v>24400</v>
      </c>
      <c r="F149" s="13">
        <f t="shared" si="27"/>
        <v>4.3873898263387296</v>
      </c>
      <c r="G149" s="40"/>
      <c r="H149" s="40"/>
      <c r="I149" s="39"/>
    </row>
    <row r="150" spans="1:9" x14ac:dyDescent="0.25">
      <c r="A150" s="39"/>
      <c r="B150" s="39"/>
      <c r="C150" s="4">
        <v>2370</v>
      </c>
      <c r="D150" s="4">
        <v>0.1</v>
      </c>
      <c r="E150" s="12">
        <f t="shared" si="26"/>
        <v>23700</v>
      </c>
      <c r="F150" s="13">
        <f t="shared" si="27"/>
        <v>4.3747483460101035</v>
      </c>
      <c r="G150" s="40"/>
      <c r="H150" s="40"/>
      <c r="I150" s="39"/>
    </row>
    <row r="151" spans="1:9" x14ac:dyDescent="0.25">
      <c r="A151" s="39"/>
      <c r="B151" s="39"/>
      <c r="C151" s="4">
        <v>16</v>
      </c>
      <c r="D151" s="4">
        <v>0.01</v>
      </c>
      <c r="E151" s="12">
        <f t="shared" si="26"/>
        <v>1600</v>
      </c>
      <c r="F151" s="13">
        <f t="shared" si="27"/>
        <v>3.2041199826559246</v>
      </c>
      <c r="G151" s="40"/>
      <c r="H151" s="40"/>
      <c r="I151" s="39"/>
    </row>
    <row r="152" spans="1:9" x14ac:dyDescent="0.25">
      <c r="A152" s="39"/>
      <c r="B152" s="39"/>
      <c r="C152" s="4">
        <v>29</v>
      </c>
      <c r="D152" s="4">
        <v>0.01</v>
      </c>
      <c r="E152" s="12">
        <f t="shared" si="26"/>
        <v>2900</v>
      </c>
      <c r="F152" s="13">
        <f t="shared" si="27"/>
        <v>3.4623979978989561</v>
      </c>
      <c r="G152" s="40"/>
      <c r="H152" s="40"/>
      <c r="I152" s="39"/>
    </row>
    <row r="153" spans="1:9" x14ac:dyDescent="0.25">
      <c r="A153" s="39"/>
      <c r="B153" s="39"/>
      <c r="C153" s="17">
        <v>4</v>
      </c>
      <c r="D153" s="4">
        <v>0.01</v>
      </c>
      <c r="E153" s="12">
        <f t="shared" si="26"/>
        <v>400</v>
      </c>
      <c r="F153" s="13">
        <f t="shared" si="27"/>
        <v>2.6020599913279625</v>
      </c>
      <c r="G153" s="40"/>
      <c r="H153" s="40"/>
      <c r="I153" s="39"/>
    </row>
    <row r="154" spans="1:9" x14ac:dyDescent="0.25">
      <c r="A154" s="39"/>
      <c r="B154" s="39"/>
      <c r="C154" s="4">
        <v>3</v>
      </c>
      <c r="D154" s="4">
        <v>0.01</v>
      </c>
      <c r="E154" s="12">
        <f t="shared" si="26"/>
        <v>300</v>
      </c>
      <c r="F154" s="13">
        <f t="shared" si="27"/>
        <v>2.4771212547196626</v>
      </c>
      <c r="G154" s="40"/>
      <c r="H154" s="40"/>
      <c r="I154" s="39"/>
    </row>
    <row r="155" spans="1:9" x14ac:dyDescent="0.25">
      <c r="A155" s="39"/>
      <c r="B155" s="41">
        <v>2</v>
      </c>
      <c r="C155" s="3">
        <v>0</v>
      </c>
      <c r="D155" s="4">
        <v>0.1</v>
      </c>
      <c r="E155" s="15">
        <f t="shared" si="26"/>
        <v>0</v>
      </c>
      <c r="F155" s="16">
        <v>0</v>
      </c>
      <c r="G155" s="42">
        <f>AVERAGE(F155:F162)</f>
        <v>0</v>
      </c>
      <c r="H155" s="40">
        <f>STDEV(F155:F162)</f>
        <v>0</v>
      </c>
      <c r="I155" s="41">
        <f t="shared" ref="I155" si="28">H155/2.828427125</f>
        <v>0</v>
      </c>
    </row>
    <row r="156" spans="1:9" x14ac:dyDescent="0.25">
      <c r="A156" s="39"/>
      <c r="B156" s="41"/>
      <c r="C156" s="3">
        <v>0</v>
      </c>
      <c r="D156" s="4">
        <v>0.1</v>
      </c>
      <c r="E156" s="15">
        <f t="shared" si="26"/>
        <v>0</v>
      </c>
      <c r="F156" s="16">
        <v>0</v>
      </c>
      <c r="G156" s="42"/>
      <c r="H156" s="40"/>
      <c r="I156" s="41"/>
    </row>
    <row r="157" spans="1:9" x14ac:dyDescent="0.25">
      <c r="A157" s="39"/>
      <c r="B157" s="41"/>
      <c r="C157" s="3">
        <v>0</v>
      </c>
      <c r="D157" s="4">
        <v>0.1</v>
      </c>
      <c r="E157" s="15">
        <f t="shared" si="26"/>
        <v>0</v>
      </c>
      <c r="F157" s="16">
        <v>0</v>
      </c>
      <c r="G157" s="42"/>
      <c r="H157" s="40"/>
      <c r="I157" s="41"/>
    </row>
    <row r="158" spans="1:9" x14ac:dyDescent="0.25">
      <c r="A158" s="39"/>
      <c r="B158" s="41"/>
      <c r="C158" s="3">
        <v>0</v>
      </c>
      <c r="D158" s="4">
        <v>0.1</v>
      </c>
      <c r="E158" s="15">
        <f t="shared" si="26"/>
        <v>0</v>
      </c>
      <c r="F158" s="16">
        <v>0</v>
      </c>
      <c r="G158" s="42"/>
      <c r="H158" s="40"/>
      <c r="I158" s="41"/>
    </row>
    <row r="159" spans="1:9" x14ac:dyDescent="0.25">
      <c r="A159" s="39"/>
      <c r="B159" s="41"/>
      <c r="C159" s="4">
        <v>0</v>
      </c>
      <c r="D159" s="4">
        <v>0.1</v>
      </c>
      <c r="E159" s="15">
        <f t="shared" si="26"/>
        <v>0</v>
      </c>
      <c r="F159" s="16">
        <v>0</v>
      </c>
      <c r="G159" s="42"/>
      <c r="H159" s="40"/>
      <c r="I159" s="41"/>
    </row>
    <row r="160" spans="1:9" x14ac:dyDescent="0.25">
      <c r="A160" s="39"/>
      <c r="B160" s="41"/>
      <c r="C160" s="4">
        <v>0</v>
      </c>
      <c r="D160" s="4">
        <v>0.1</v>
      </c>
      <c r="E160" s="15">
        <f t="shared" si="26"/>
        <v>0</v>
      </c>
      <c r="F160" s="16">
        <v>0</v>
      </c>
      <c r="G160" s="42"/>
      <c r="H160" s="40"/>
      <c r="I160" s="41"/>
    </row>
    <row r="161" spans="1:9" x14ac:dyDescent="0.25">
      <c r="A161" s="39"/>
      <c r="B161" s="41"/>
      <c r="C161" s="4">
        <v>0</v>
      </c>
      <c r="D161" s="4">
        <v>0.1</v>
      </c>
      <c r="E161" s="15">
        <f t="shared" si="26"/>
        <v>0</v>
      </c>
      <c r="F161" s="16">
        <v>0</v>
      </c>
      <c r="G161" s="42"/>
      <c r="H161" s="40"/>
      <c r="I161" s="41"/>
    </row>
    <row r="162" spans="1:9" x14ac:dyDescent="0.25">
      <c r="A162" s="39"/>
      <c r="B162" s="41"/>
      <c r="C162" s="4">
        <v>0</v>
      </c>
      <c r="D162" s="4">
        <v>0.1</v>
      </c>
      <c r="E162" s="15">
        <f t="shared" si="26"/>
        <v>0</v>
      </c>
      <c r="F162" s="16">
        <v>0</v>
      </c>
      <c r="G162" s="42"/>
      <c r="H162" s="40"/>
      <c r="I162" s="41"/>
    </row>
    <row r="163" spans="1:9" x14ac:dyDescent="0.25">
      <c r="A163" s="39"/>
      <c r="B163" s="39">
        <v>4</v>
      </c>
      <c r="C163" s="3">
        <v>0</v>
      </c>
      <c r="D163" s="4">
        <v>0.1</v>
      </c>
      <c r="E163" s="12">
        <f t="shared" si="26"/>
        <v>0</v>
      </c>
      <c r="F163" s="16">
        <v>0</v>
      </c>
      <c r="G163" s="40">
        <f>AVERAGE(F163:F170)</f>
        <v>0</v>
      </c>
      <c r="H163" s="40">
        <f>STDEV(F163:F170)</f>
        <v>0</v>
      </c>
      <c r="I163" s="39">
        <f t="shared" ref="I163" si="29">H163/2.828427125</f>
        <v>0</v>
      </c>
    </row>
    <row r="164" spans="1:9" x14ac:dyDescent="0.25">
      <c r="A164" s="39"/>
      <c r="B164" s="39"/>
      <c r="C164" s="3">
        <v>0</v>
      </c>
      <c r="D164" s="4">
        <v>0.1</v>
      </c>
      <c r="E164" s="12">
        <f t="shared" si="26"/>
        <v>0</v>
      </c>
      <c r="F164" s="16">
        <v>0</v>
      </c>
      <c r="G164" s="40"/>
      <c r="H164" s="40"/>
      <c r="I164" s="39"/>
    </row>
    <row r="165" spans="1:9" x14ac:dyDescent="0.25">
      <c r="A165" s="39"/>
      <c r="B165" s="39"/>
      <c r="C165" s="3">
        <v>0</v>
      </c>
      <c r="D165" s="4">
        <v>0.1</v>
      </c>
      <c r="E165" s="12">
        <f t="shared" si="26"/>
        <v>0</v>
      </c>
      <c r="F165" s="16">
        <v>0</v>
      </c>
      <c r="G165" s="40"/>
      <c r="H165" s="40"/>
      <c r="I165" s="39"/>
    </row>
    <row r="166" spans="1:9" x14ac:dyDescent="0.25">
      <c r="A166" s="39"/>
      <c r="B166" s="39"/>
      <c r="C166" s="3">
        <v>0</v>
      </c>
      <c r="D166" s="4">
        <v>0.1</v>
      </c>
      <c r="E166" s="12">
        <f t="shared" si="26"/>
        <v>0</v>
      </c>
      <c r="F166" s="16">
        <v>0</v>
      </c>
      <c r="G166" s="40"/>
      <c r="H166" s="40"/>
      <c r="I166" s="39"/>
    </row>
    <row r="167" spans="1:9" x14ac:dyDescent="0.25">
      <c r="A167" s="39"/>
      <c r="B167" s="39"/>
      <c r="C167" s="4">
        <v>0</v>
      </c>
      <c r="D167" s="4">
        <v>0.1</v>
      </c>
      <c r="E167" s="12">
        <f t="shared" si="26"/>
        <v>0</v>
      </c>
      <c r="F167" s="16">
        <v>0</v>
      </c>
      <c r="G167" s="40"/>
      <c r="H167" s="40"/>
      <c r="I167" s="39"/>
    </row>
    <row r="168" spans="1:9" x14ac:dyDescent="0.25">
      <c r="A168" s="39"/>
      <c r="B168" s="39"/>
      <c r="C168" s="4">
        <v>0</v>
      </c>
      <c r="D168" s="4">
        <v>0.1</v>
      </c>
      <c r="E168" s="12">
        <f t="shared" si="26"/>
        <v>0</v>
      </c>
      <c r="F168" s="16">
        <v>0</v>
      </c>
      <c r="G168" s="40"/>
      <c r="H168" s="40"/>
      <c r="I168" s="39"/>
    </row>
    <row r="169" spans="1:9" x14ac:dyDescent="0.25">
      <c r="A169" s="39"/>
      <c r="B169" s="39"/>
      <c r="C169" s="4">
        <v>0</v>
      </c>
      <c r="D169" s="4">
        <v>0.1</v>
      </c>
      <c r="E169" s="12">
        <f t="shared" si="26"/>
        <v>0</v>
      </c>
      <c r="F169" s="16">
        <v>0</v>
      </c>
      <c r="G169" s="40"/>
      <c r="H169" s="40"/>
      <c r="I169" s="39"/>
    </row>
    <row r="170" spans="1:9" x14ac:dyDescent="0.25">
      <c r="A170" s="39"/>
      <c r="B170" s="39"/>
      <c r="C170" s="4">
        <v>0</v>
      </c>
      <c r="D170" s="4">
        <v>0.1</v>
      </c>
      <c r="E170" s="12">
        <f t="shared" si="26"/>
        <v>0</v>
      </c>
      <c r="F170" s="16">
        <v>0</v>
      </c>
      <c r="G170" s="40"/>
      <c r="H170" s="40"/>
      <c r="I170" s="39"/>
    </row>
    <row r="171" spans="1:9" x14ac:dyDescent="0.25">
      <c r="A171" s="39"/>
      <c r="B171" s="41">
        <v>8</v>
      </c>
      <c r="C171" s="5">
        <v>0</v>
      </c>
      <c r="D171" s="4">
        <v>0.1</v>
      </c>
      <c r="E171" s="15">
        <f t="shared" si="26"/>
        <v>0</v>
      </c>
      <c r="F171" s="16">
        <v>0</v>
      </c>
      <c r="G171" s="42">
        <f>AVERAGE(F171:F178)</f>
        <v>0</v>
      </c>
      <c r="H171" s="40">
        <f>STDEV(F171:F178)</f>
        <v>0</v>
      </c>
      <c r="I171" s="41">
        <f t="shared" ref="I171" si="30">H171/2.828427125</f>
        <v>0</v>
      </c>
    </row>
    <row r="172" spans="1:9" x14ac:dyDescent="0.25">
      <c r="A172" s="39"/>
      <c r="B172" s="41"/>
      <c r="C172" s="5">
        <v>0</v>
      </c>
      <c r="D172" s="4">
        <v>0.1</v>
      </c>
      <c r="E172" s="15">
        <f t="shared" si="26"/>
        <v>0</v>
      </c>
      <c r="F172" s="16">
        <v>0</v>
      </c>
      <c r="G172" s="42"/>
      <c r="H172" s="40"/>
      <c r="I172" s="41"/>
    </row>
    <row r="173" spans="1:9" x14ac:dyDescent="0.25">
      <c r="A173" s="39"/>
      <c r="B173" s="41"/>
      <c r="C173" s="5">
        <v>0</v>
      </c>
      <c r="D173" s="4">
        <v>0.1</v>
      </c>
      <c r="E173" s="15">
        <f t="shared" si="26"/>
        <v>0</v>
      </c>
      <c r="F173" s="16">
        <v>0</v>
      </c>
      <c r="G173" s="42"/>
      <c r="H173" s="40"/>
      <c r="I173" s="41"/>
    </row>
    <row r="174" spans="1:9" x14ac:dyDescent="0.25">
      <c r="A174" s="39"/>
      <c r="B174" s="41"/>
      <c r="C174" s="5">
        <v>0</v>
      </c>
      <c r="D174" s="4">
        <v>0.1</v>
      </c>
      <c r="E174" s="15">
        <f t="shared" si="26"/>
        <v>0</v>
      </c>
      <c r="F174" s="16">
        <v>0</v>
      </c>
      <c r="G174" s="42"/>
      <c r="H174" s="40"/>
      <c r="I174" s="41"/>
    </row>
    <row r="175" spans="1:9" x14ac:dyDescent="0.25">
      <c r="A175" s="39"/>
      <c r="B175" s="41"/>
      <c r="C175" s="4">
        <v>0</v>
      </c>
      <c r="D175" s="4">
        <v>0.1</v>
      </c>
      <c r="E175" s="15">
        <f t="shared" si="26"/>
        <v>0</v>
      </c>
      <c r="F175" s="16">
        <v>0</v>
      </c>
      <c r="G175" s="42"/>
      <c r="H175" s="40"/>
      <c r="I175" s="41"/>
    </row>
    <row r="176" spans="1:9" x14ac:dyDescent="0.25">
      <c r="A176" s="39"/>
      <c r="B176" s="41"/>
      <c r="C176" s="4">
        <v>0</v>
      </c>
      <c r="D176" s="4">
        <v>0.1</v>
      </c>
      <c r="E176" s="15">
        <f t="shared" si="26"/>
        <v>0</v>
      </c>
      <c r="F176" s="16">
        <v>0</v>
      </c>
      <c r="G176" s="42"/>
      <c r="H176" s="40"/>
      <c r="I176" s="41"/>
    </row>
    <row r="177" spans="1:9" x14ac:dyDescent="0.25">
      <c r="A177" s="39"/>
      <c r="B177" s="41"/>
      <c r="C177" s="4">
        <v>0</v>
      </c>
      <c r="D177" s="4">
        <v>0.1</v>
      </c>
      <c r="E177" s="15">
        <f t="shared" si="26"/>
        <v>0</v>
      </c>
      <c r="F177" s="16">
        <v>0</v>
      </c>
      <c r="G177" s="42"/>
      <c r="H177" s="40"/>
      <c r="I177" s="41"/>
    </row>
    <row r="178" spans="1:9" x14ac:dyDescent="0.25">
      <c r="A178" s="39"/>
      <c r="B178" s="41"/>
      <c r="C178" s="4">
        <v>0</v>
      </c>
      <c r="D178" s="4">
        <v>0.1</v>
      </c>
      <c r="E178" s="15">
        <f t="shared" si="26"/>
        <v>0</v>
      </c>
      <c r="F178" s="16">
        <v>0</v>
      </c>
      <c r="G178" s="42"/>
      <c r="H178" s="40"/>
      <c r="I178" s="41"/>
    </row>
    <row r="179" spans="1:9" x14ac:dyDescent="0.25">
      <c r="A179" s="39"/>
      <c r="B179" s="39">
        <v>12</v>
      </c>
      <c r="C179" s="5">
        <v>0</v>
      </c>
      <c r="D179" s="4">
        <v>0.1</v>
      </c>
      <c r="E179" s="12">
        <f t="shared" si="26"/>
        <v>0</v>
      </c>
      <c r="F179" s="16">
        <v>0</v>
      </c>
      <c r="G179" s="40">
        <f>AVERAGE(F179:F186)</f>
        <v>0</v>
      </c>
      <c r="H179" s="40">
        <f>STDEV(F179:F186)</f>
        <v>0</v>
      </c>
      <c r="I179" s="39">
        <f t="shared" ref="I179" si="31">H179/2.828427125</f>
        <v>0</v>
      </c>
    </row>
    <row r="180" spans="1:9" x14ac:dyDescent="0.25">
      <c r="A180" s="39"/>
      <c r="B180" s="39"/>
      <c r="C180" s="5">
        <v>0</v>
      </c>
      <c r="D180" s="4">
        <v>0.1</v>
      </c>
      <c r="E180" s="12">
        <f t="shared" si="26"/>
        <v>0</v>
      </c>
      <c r="F180" s="16">
        <v>0</v>
      </c>
      <c r="G180" s="40"/>
      <c r="H180" s="40"/>
      <c r="I180" s="39"/>
    </row>
    <row r="181" spans="1:9" x14ac:dyDescent="0.25">
      <c r="A181" s="39"/>
      <c r="B181" s="39"/>
      <c r="C181" s="3">
        <v>0</v>
      </c>
      <c r="D181" s="4">
        <v>0.1</v>
      </c>
      <c r="E181" s="12">
        <f t="shared" si="26"/>
        <v>0</v>
      </c>
      <c r="F181" s="16">
        <v>0</v>
      </c>
      <c r="G181" s="40"/>
      <c r="H181" s="40"/>
      <c r="I181" s="39"/>
    </row>
    <row r="182" spans="1:9" x14ac:dyDescent="0.25">
      <c r="A182" s="39"/>
      <c r="B182" s="39"/>
      <c r="C182" s="3">
        <v>0</v>
      </c>
      <c r="D182" s="4">
        <v>0.1</v>
      </c>
      <c r="E182" s="12">
        <f t="shared" si="26"/>
        <v>0</v>
      </c>
      <c r="F182" s="16">
        <v>0</v>
      </c>
      <c r="G182" s="40"/>
      <c r="H182" s="40"/>
      <c r="I182" s="39"/>
    </row>
    <row r="183" spans="1:9" x14ac:dyDescent="0.25">
      <c r="A183" s="39"/>
      <c r="B183" s="39"/>
      <c r="C183" s="4">
        <v>0</v>
      </c>
      <c r="D183" s="4">
        <v>0.1</v>
      </c>
      <c r="E183" s="12">
        <f t="shared" si="26"/>
        <v>0</v>
      </c>
      <c r="F183" s="16">
        <v>0</v>
      </c>
      <c r="G183" s="40"/>
      <c r="H183" s="40"/>
      <c r="I183" s="39"/>
    </row>
    <row r="184" spans="1:9" x14ac:dyDescent="0.25">
      <c r="A184" s="39"/>
      <c r="B184" s="39"/>
      <c r="C184" s="4">
        <v>0</v>
      </c>
      <c r="D184" s="4">
        <v>0.1</v>
      </c>
      <c r="E184" s="12">
        <f t="shared" si="26"/>
        <v>0</v>
      </c>
      <c r="F184" s="16">
        <v>0</v>
      </c>
      <c r="G184" s="40"/>
      <c r="H184" s="40"/>
      <c r="I184" s="39"/>
    </row>
    <row r="185" spans="1:9" x14ac:dyDescent="0.25">
      <c r="A185" s="39"/>
      <c r="B185" s="39"/>
      <c r="C185" s="4">
        <v>0</v>
      </c>
      <c r="D185" s="4">
        <v>0.1</v>
      </c>
      <c r="E185" s="12">
        <f t="shared" si="26"/>
        <v>0</v>
      </c>
      <c r="F185" s="16">
        <v>0</v>
      </c>
      <c r="G185" s="40"/>
      <c r="H185" s="40"/>
      <c r="I185" s="39"/>
    </row>
    <row r="186" spans="1:9" x14ac:dyDescent="0.25">
      <c r="A186" s="39"/>
      <c r="B186" s="39"/>
      <c r="C186" s="4">
        <v>0</v>
      </c>
      <c r="D186" s="4">
        <v>0.1</v>
      </c>
      <c r="E186" s="12">
        <f t="shared" si="26"/>
        <v>0</v>
      </c>
      <c r="F186" s="16">
        <v>0</v>
      </c>
      <c r="G186" s="40"/>
      <c r="H186" s="40"/>
      <c r="I186" s="39"/>
    </row>
    <row r="187" spans="1:9" x14ac:dyDescent="0.25">
      <c r="A187" s="39"/>
      <c r="B187" s="41">
        <v>24</v>
      </c>
      <c r="C187" s="3">
        <v>0</v>
      </c>
      <c r="D187" s="4">
        <v>0.1</v>
      </c>
      <c r="E187" s="15">
        <f t="shared" si="26"/>
        <v>0</v>
      </c>
      <c r="F187" s="16">
        <v>0</v>
      </c>
      <c r="G187" s="42">
        <f>AVERAGE(F187:F194)</f>
        <v>0</v>
      </c>
      <c r="H187" s="40">
        <f>STDEV(F187:F194)</f>
        <v>0</v>
      </c>
      <c r="I187" s="41">
        <f>H187/2.828427125</f>
        <v>0</v>
      </c>
    </row>
    <row r="188" spans="1:9" x14ac:dyDescent="0.25">
      <c r="A188" s="39"/>
      <c r="B188" s="41"/>
      <c r="C188" s="3">
        <v>0</v>
      </c>
      <c r="D188" s="4">
        <v>0.1</v>
      </c>
      <c r="E188" s="15">
        <f t="shared" si="26"/>
        <v>0</v>
      </c>
      <c r="F188" s="16">
        <v>0</v>
      </c>
      <c r="G188" s="42"/>
      <c r="H188" s="40"/>
      <c r="I188" s="41"/>
    </row>
    <row r="189" spans="1:9" x14ac:dyDescent="0.25">
      <c r="A189" s="39"/>
      <c r="B189" s="41"/>
      <c r="C189" s="3">
        <v>0</v>
      </c>
      <c r="D189" s="4">
        <v>0.1</v>
      </c>
      <c r="E189" s="15">
        <f t="shared" si="26"/>
        <v>0</v>
      </c>
      <c r="F189" s="16">
        <v>0</v>
      </c>
      <c r="G189" s="42"/>
      <c r="H189" s="40"/>
      <c r="I189" s="41"/>
    </row>
    <row r="190" spans="1:9" x14ac:dyDescent="0.25">
      <c r="A190" s="39"/>
      <c r="B190" s="41"/>
      <c r="C190" s="3">
        <v>0</v>
      </c>
      <c r="D190" s="4">
        <v>0.1</v>
      </c>
      <c r="E190" s="15">
        <f t="shared" si="26"/>
        <v>0</v>
      </c>
      <c r="F190" s="16">
        <v>0</v>
      </c>
      <c r="G190" s="42"/>
      <c r="H190" s="40"/>
      <c r="I190" s="41"/>
    </row>
    <row r="191" spans="1:9" x14ac:dyDescent="0.25">
      <c r="A191" s="39"/>
      <c r="B191" s="41"/>
      <c r="C191" s="4">
        <v>0</v>
      </c>
      <c r="D191" s="4">
        <v>0.1</v>
      </c>
      <c r="E191" s="15">
        <f t="shared" si="26"/>
        <v>0</v>
      </c>
      <c r="F191" s="16">
        <v>0</v>
      </c>
      <c r="G191" s="42"/>
      <c r="H191" s="40"/>
      <c r="I191" s="41"/>
    </row>
    <row r="192" spans="1:9" x14ac:dyDescent="0.25">
      <c r="A192" s="39"/>
      <c r="B192" s="41"/>
      <c r="C192" s="4">
        <v>0</v>
      </c>
      <c r="D192" s="4">
        <v>0.1</v>
      </c>
      <c r="E192" s="15">
        <f t="shared" si="26"/>
        <v>0</v>
      </c>
      <c r="F192" s="16">
        <v>0</v>
      </c>
      <c r="G192" s="42"/>
      <c r="H192" s="40"/>
      <c r="I192" s="41"/>
    </row>
    <row r="193" spans="1:9" x14ac:dyDescent="0.25">
      <c r="A193" s="39"/>
      <c r="B193" s="41"/>
      <c r="C193" s="4">
        <v>0</v>
      </c>
      <c r="D193" s="4">
        <v>0.1</v>
      </c>
      <c r="E193" s="15">
        <f t="shared" si="26"/>
        <v>0</v>
      </c>
      <c r="F193" s="16">
        <v>0</v>
      </c>
      <c r="G193" s="42"/>
      <c r="H193" s="40"/>
      <c r="I193" s="41"/>
    </row>
    <row r="194" spans="1:9" x14ac:dyDescent="0.25">
      <c r="A194" s="39"/>
      <c r="B194" s="41"/>
      <c r="C194" s="4">
        <v>0</v>
      </c>
      <c r="D194" s="4">
        <v>0.1</v>
      </c>
      <c r="E194" s="15">
        <f t="shared" si="26"/>
        <v>0</v>
      </c>
      <c r="F194" s="16">
        <v>0</v>
      </c>
      <c r="G194" s="42"/>
      <c r="H194" s="40"/>
      <c r="I194" s="41"/>
    </row>
    <row r="195" spans="1:9" x14ac:dyDescent="0.25">
      <c r="A195" s="39" t="s">
        <v>28</v>
      </c>
      <c r="B195" s="39">
        <v>0</v>
      </c>
      <c r="C195" s="4">
        <v>2270</v>
      </c>
      <c r="D195" s="4">
        <v>0.1</v>
      </c>
      <c r="E195" s="12">
        <f>C195/D195</f>
        <v>22700</v>
      </c>
      <c r="F195" s="13">
        <f>LOG(E195)</f>
        <v>4.3560258571931225</v>
      </c>
      <c r="G195" s="40">
        <f>AVERAGE(F195:F202)</f>
        <v>3.1597715772080459</v>
      </c>
      <c r="H195" s="40">
        <f>STDEV(F195:F202)</f>
        <v>1.4839250099541577</v>
      </c>
      <c r="I195" s="39">
        <f>H195/2.828427125</f>
        <v>0.52464671860837053</v>
      </c>
    </row>
    <row r="196" spans="1:9" x14ac:dyDescent="0.25">
      <c r="A196" s="39"/>
      <c r="B196" s="39"/>
      <c r="C196" s="4">
        <v>2440</v>
      </c>
      <c r="D196" s="4">
        <v>0.1</v>
      </c>
      <c r="E196" s="12">
        <f t="shared" ref="E196:E242" si="32">C196/D196</f>
        <v>24400</v>
      </c>
      <c r="F196" s="13">
        <f t="shared" ref="F196:F201" si="33">LOG(E196)</f>
        <v>4.3873898263387296</v>
      </c>
      <c r="G196" s="40"/>
      <c r="H196" s="40"/>
      <c r="I196" s="39"/>
    </row>
    <row r="197" spans="1:9" x14ac:dyDescent="0.25">
      <c r="A197" s="39"/>
      <c r="B197" s="39"/>
      <c r="C197" s="4">
        <v>1220</v>
      </c>
      <c r="D197" s="4">
        <v>0.1</v>
      </c>
      <c r="E197" s="12">
        <f t="shared" si="32"/>
        <v>12200</v>
      </c>
      <c r="F197" s="13">
        <f t="shared" si="33"/>
        <v>4.0863598306747484</v>
      </c>
      <c r="G197" s="40"/>
      <c r="H197" s="40"/>
      <c r="I197" s="39"/>
    </row>
    <row r="198" spans="1:9" x14ac:dyDescent="0.25">
      <c r="A198" s="39"/>
      <c r="B198" s="39"/>
      <c r="C198" s="4">
        <v>1560</v>
      </c>
      <c r="D198" s="4">
        <v>0.1</v>
      </c>
      <c r="E198" s="12">
        <f t="shared" si="32"/>
        <v>15600</v>
      </c>
      <c r="F198" s="13">
        <f t="shared" si="33"/>
        <v>4.1931245983544612</v>
      </c>
      <c r="G198" s="40"/>
      <c r="H198" s="40"/>
      <c r="I198" s="39"/>
    </row>
    <row r="199" spans="1:9" x14ac:dyDescent="0.25">
      <c r="A199" s="39"/>
      <c r="B199" s="39"/>
      <c r="C199" s="4">
        <v>5</v>
      </c>
      <c r="D199" s="4">
        <v>0.01</v>
      </c>
      <c r="E199" s="12">
        <f t="shared" si="32"/>
        <v>500</v>
      </c>
      <c r="F199" s="13">
        <f t="shared" si="33"/>
        <v>2.6989700043360187</v>
      </c>
      <c r="G199" s="40"/>
      <c r="H199" s="40"/>
      <c r="I199" s="39"/>
    </row>
    <row r="200" spans="1:9" x14ac:dyDescent="0.25">
      <c r="A200" s="39"/>
      <c r="B200" s="39"/>
      <c r="C200" s="4">
        <v>4</v>
      </c>
      <c r="D200" s="4">
        <v>0.01</v>
      </c>
      <c r="E200" s="12">
        <f t="shared" si="32"/>
        <v>400</v>
      </c>
      <c r="F200" s="13">
        <f t="shared" si="33"/>
        <v>2.6020599913279625</v>
      </c>
      <c r="G200" s="40"/>
      <c r="H200" s="40"/>
      <c r="I200" s="39"/>
    </row>
    <row r="201" spans="1:9" x14ac:dyDescent="0.25">
      <c r="A201" s="39"/>
      <c r="B201" s="39"/>
      <c r="C201" s="4">
        <v>9</v>
      </c>
      <c r="D201" s="4">
        <v>0.01</v>
      </c>
      <c r="E201" s="12">
        <f t="shared" si="32"/>
        <v>900</v>
      </c>
      <c r="F201" s="13">
        <f t="shared" si="33"/>
        <v>2.9542425094393248</v>
      </c>
      <c r="G201" s="40"/>
      <c r="H201" s="40"/>
      <c r="I201" s="39"/>
    </row>
    <row r="202" spans="1:9" x14ac:dyDescent="0.25">
      <c r="A202" s="39"/>
      <c r="B202" s="39"/>
      <c r="C202" s="4">
        <v>0</v>
      </c>
      <c r="D202" s="4">
        <v>0.01</v>
      </c>
      <c r="E202" s="12">
        <f t="shared" si="32"/>
        <v>0</v>
      </c>
      <c r="F202" s="13">
        <v>0</v>
      </c>
      <c r="G202" s="40"/>
      <c r="H202" s="40"/>
      <c r="I202" s="39"/>
    </row>
    <row r="203" spans="1:9" x14ac:dyDescent="0.25">
      <c r="A203" s="39"/>
      <c r="B203" s="41">
        <v>2</v>
      </c>
      <c r="C203" s="3">
        <v>0</v>
      </c>
      <c r="D203" s="15">
        <v>0.1</v>
      </c>
      <c r="E203" s="15">
        <f t="shared" si="32"/>
        <v>0</v>
      </c>
      <c r="F203" s="13">
        <v>0</v>
      </c>
      <c r="G203" s="42">
        <f>AVERAGE(F203:F210)</f>
        <v>0</v>
      </c>
      <c r="H203" s="40">
        <f>STDEV(F203:F210)</f>
        <v>0</v>
      </c>
      <c r="I203" s="41">
        <f t="shared" ref="I203" si="34">H203/2.828427125</f>
        <v>0</v>
      </c>
    </row>
    <row r="204" spans="1:9" x14ac:dyDescent="0.25">
      <c r="A204" s="39"/>
      <c r="B204" s="41"/>
      <c r="C204" s="3">
        <v>0</v>
      </c>
      <c r="D204" s="15">
        <v>0.1</v>
      </c>
      <c r="E204" s="15">
        <f t="shared" si="32"/>
        <v>0</v>
      </c>
      <c r="F204" s="13">
        <v>0</v>
      </c>
      <c r="G204" s="42"/>
      <c r="H204" s="40"/>
      <c r="I204" s="41"/>
    </row>
    <row r="205" spans="1:9" x14ac:dyDescent="0.25">
      <c r="A205" s="39"/>
      <c r="B205" s="41"/>
      <c r="C205" s="3">
        <v>0</v>
      </c>
      <c r="D205" s="15">
        <v>0.1</v>
      </c>
      <c r="E205" s="15">
        <f t="shared" si="32"/>
        <v>0</v>
      </c>
      <c r="F205" s="13">
        <v>0</v>
      </c>
      <c r="G205" s="42"/>
      <c r="H205" s="40"/>
      <c r="I205" s="41"/>
    </row>
    <row r="206" spans="1:9" x14ac:dyDescent="0.25">
      <c r="A206" s="39"/>
      <c r="B206" s="41"/>
      <c r="C206" s="3">
        <v>0</v>
      </c>
      <c r="D206" s="15">
        <v>0.1</v>
      </c>
      <c r="E206" s="15">
        <f t="shared" si="32"/>
        <v>0</v>
      </c>
      <c r="F206" s="13">
        <v>0</v>
      </c>
      <c r="G206" s="42"/>
      <c r="H206" s="40"/>
      <c r="I206" s="41"/>
    </row>
    <row r="207" spans="1:9" x14ac:dyDescent="0.25">
      <c r="A207" s="39"/>
      <c r="B207" s="41"/>
      <c r="C207" s="3">
        <v>0</v>
      </c>
      <c r="D207" s="15">
        <v>0.1</v>
      </c>
      <c r="E207" s="15">
        <f t="shared" si="32"/>
        <v>0</v>
      </c>
      <c r="F207" s="13">
        <v>0</v>
      </c>
      <c r="G207" s="42"/>
      <c r="H207" s="40"/>
      <c r="I207" s="41"/>
    </row>
    <row r="208" spans="1:9" x14ac:dyDescent="0.25">
      <c r="A208" s="39"/>
      <c r="B208" s="41"/>
      <c r="C208" s="3">
        <v>0</v>
      </c>
      <c r="D208" s="15">
        <v>0.1</v>
      </c>
      <c r="E208" s="15">
        <f t="shared" si="32"/>
        <v>0</v>
      </c>
      <c r="F208" s="13">
        <v>0</v>
      </c>
      <c r="G208" s="42"/>
      <c r="H208" s="40"/>
      <c r="I208" s="41"/>
    </row>
    <row r="209" spans="1:9" x14ac:dyDescent="0.25">
      <c r="A209" s="39"/>
      <c r="B209" s="41"/>
      <c r="C209" s="3">
        <v>0</v>
      </c>
      <c r="D209" s="15">
        <v>0.1</v>
      </c>
      <c r="E209" s="15">
        <f t="shared" si="32"/>
        <v>0</v>
      </c>
      <c r="F209" s="13">
        <v>0</v>
      </c>
      <c r="G209" s="42"/>
      <c r="H209" s="40"/>
      <c r="I209" s="41"/>
    </row>
    <row r="210" spans="1:9" x14ac:dyDescent="0.25">
      <c r="A210" s="39"/>
      <c r="B210" s="41"/>
      <c r="C210" s="3">
        <v>0</v>
      </c>
      <c r="D210" s="15">
        <v>0.1</v>
      </c>
      <c r="E210" s="15">
        <f t="shared" si="32"/>
        <v>0</v>
      </c>
      <c r="F210" s="13">
        <v>0</v>
      </c>
      <c r="G210" s="42"/>
      <c r="H210" s="40"/>
      <c r="I210" s="41"/>
    </row>
    <row r="211" spans="1:9" x14ac:dyDescent="0.25">
      <c r="A211" s="39"/>
      <c r="B211" s="39">
        <v>4</v>
      </c>
      <c r="C211" s="3">
        <v>0</v>
      </c>
      <c r="D211" s="15">
        <v>0.1</v>
      </c>
      <c r="E211" s="12">
        <f t="shared" si="32"/>
        <v>0</v>
      </c>
      <c r="F211" s="13">
        <v>0</v>
      </c>
      <c r="G211" s="40">
        <f>AVERAGE(F211:F218)</f>
        <v>0</v>
      </c>
      <c r="H211" s="40">
        <f>STDEV(F211:F218)</f>
        <v>0</v>
      </c>
      <c r="I211" s="39">
        <f t="shared" ref="I211" si="35">H211/2.828427125</f>
        <v>0</v>
      </c>
    </row>
    <row r="212" spans="1:9" x14ac:dyDescent="0.25">
      <c r="A212" s="39"/>
      <c r="B212" s="39"/>
      <c r="C212" s="3">
        <v>0</v>
      </c>
      <c r="D212" s="15">
        <v>0.1</v>
      </c>
      <c r="E212" s="12">
        <f t="shared" si="32"/>
        <v>0</v>
      </c>
      <c r="F212" s="13">
        <v>0</v>
      </c>
      <c r="G212" s="40"/>
      <c r="H212" s="40"/>
      <c r="I212" s="39"/>
    </row>
    <row r="213" spans="1:9" x14ac:dyDescent="0.25">
      <c r="A213" s="39"/>
      <c r="B213" s="39"/>
      <c r="C213" s="3">
        <v>0</v>
      </c>
      <c r="D213" s="15">
        <v>0.1</v>
      </c>
      <c r="E213" s="12">
        <f t="shared" si="32"/>
        <v>0</v>
      </c>
      <c r="F213" s="13">
        <v>0</v>
      </c>
      <c r="G213" s="40"/>
      <c r="H213" s="40"/>
      <c r="I213" s="39"/>
    </row>
    <row r="214" spans="1:9" x14ac:dyDescent="0.25">
      <c r="A214" s="39"/>
      <c r="B214" s="39"/>
      <c r="C214" s="3">
        <v>0</v>
      </c>
      <c r="D214" s="15">
        <v>0.1</v>
      </c>
      <c r="E214" s="12">
        <f t="shared" si="32"/>
        <v>0</v>
      </c>
      <c r="F214" s="13">
        <v>0</v>
      </c>
      <c r="G214" s="40"/>
      <c r="H214" s="40"/>
      <c r="I214" s="39"/>
    </row>
    <row r="215" spans="1:9" x14ac:dyDescent="0.25">
      <c r="A215" s="39"/>
      <c r="B215" s="39"/>
      <c r="C215" s="3">
        <v>0</v>
      </c>
      <c r="D215" s="15">
        <v>0.1</v>
      </c>
      <c r="E215" s="12">
        <f t="shared" si="32"/>
        <v>0</v>
      </c>
      <c r="F215" s="13">
        <v>0</v>
      </c>
      <c r="G215" s="40"/>
      <c r="H215" s="40"/>
      <c r="I215" s="39"/>
    </row>
    <row r="216" spans="1:9" x14ac:dyDescent="0.25">
      <c r="A216" s="39"/>
      <c r="B216" s="39"/>
      <c r="C216" s="3">
        <v>0</v>
      </c>
      <c r="D216" s="15">
        <v>0.1</v>
      </c>
      <c r="E216" s="12">
        <f t="shared" si="32"/>
        <v>0</v>
      </c>
      <c r="F216" s="13">
        <v>0</v>
      </c>
      <c r="G216" s="40"/>
      <c r="H216" s="40"/>
      <c r="I216" s="39"/>
    </row>
    <row r="217" spans="1:9" x14ac:dyDescent="0.25">
      <c r="A217" s="39"/>
      <c r="B217" s="39"/>
      <c r="C217" s="3">
        <v>0</v>
      </c>
      <c r="D217" s="15">
        <v>0.1</v>
      </c>
      <c r="E217" s="12">
        <f t="shared" si="32"/>
        <v>0</v>
      </c>
      <c r="F217" s="13">
        <v>0</v>
      </c>
      <c r="G217" s="40"/>
      <c r="H217" s="40"/>
      <c r="I217" s="39"/>
    </row>
    <row r="218" spans="1:9" x14ac:dyDescent="0.25">
      <c r="A218" s="39"/>
      <c r="B218" s="39"/>
      <c r="C218" s="3">
        <v>0</v>
      </c>
      <c r="D218" s="15">
        <v>0.1</v>
      </c>
      <c r="E218" s="12">
        <f t="shared" si="32"/>
        <v>0</v>
      </c>
      <c r="F218" s="13">
        <v>0</v>
      </c>
      <c r="G218" s="40"/>
      <c r="H218" s="40"/>
      <c r="I218" s="39"/>
    </row>
    <row r="219" spans="1:9" x14ac:dyDescent="0.25">
      <c r="A219" s="39"/>
      <c r="B219" s="41">
        <v>8</v>
      </c>
      <c r="C219" s="3">
        <v>0</v>
      </c>
      <c r="D219" s="15">
        <v>0.1</v>
      </c>
      <c r="E219" s="15">
        <f t="shared" si="32"/>
        <v>0</v>
      </c>
      <c r="F219" s="13">
        <v>0</v>
      </c>
      <c r="G219" s="42">
        <f>AVERAGE(F219:F226)</f>
        <v>0</v>
      </c>
      <c r="H219" s="40">
        <f>STDEV(F219:F226)</f>
        <v>0</v>
      </c>
      <c r="I219" s="41">
        <f t="shared" ref="I219" si="36">H219/2.828427125</f>
        <v>0</v>
      </c>
    </row>
    <row r="220" spans="1:9" x14ac:dyDescent="0.25">
      <c r="A220" s="39"/>
      <c r="B220" s="41"/>
      <c r="C220" s="3">
        <v>0</v>
      </c>
      <c r="D220" s="15">
        <v>0.1</v>
      </c>
      <c r="E220" s="15">
        <f t="shared" si="32"/>
        <v>0</v>
      </c>
      <c r="F220" s="13">
        <v>0</v>
      </c>
      <c r="G220" s="42"/>
      <c r="H220" s="40"/>
      <c r="I220" s="41"/>
    </row>
    <row r="221" spans="1:9" x14ac:dyDescent="0.25">
      <c r="A221" s="39"/>
      <c r="B221" s="41"/>
      <c r="C221" s="3">
        <v>0</v>
      </c>
      <c r="D221" s="15">
        <v>0.1</v>
      </c>
      <c r="E221" s="15">
        <f t="shared" si="32"/>
        <v>0</v>
      </c>
      <c r="F221" s="13">
        <v>0</v>
      </c>
      <c r="G221" s="42"/>
      <c r="H221" s="40"/>
      <c r="I221" s="41"/>
    </row>
    <row r="222" spans="1:9" x14ac:dyDescent="0.25">
      <c r="A222" s="39"/>
      <c r="B222" s="41"/>
      <c r="C222" s="3">
        <v>0</v>
      </c>
      <c r="D222" s="15">
        <v>0.1</v>
      </c>
      <c r="E222" s="15">
        <f t="shared" si="32"/>
        <v>0</v>
      </c>
      <c r="F222" s="13">
        <v>0</v>
      </c>
      <c r="G222" s="42"/>
      <c r="H222" s="40"/>
      <c r="I222" s="41"/>
    </row>
    <row r="223" spans="1:9" x14ac:dyDescent="0.25">
      <c r="A223" s="39"/>
      <c r="B223" s="41"/>
      <c r="C223" s="3">
        <v>0</v>
      </c>
      <c r="D223" s="15">
        <v>0.1</v>
      </c>
      <c r="E223" s="15">
        <f t="shared" si="32"/>
        <v>0</v>
      </c>
      <c r="F223" s="13">
        <v>0</v>
      </c>
      <c r="G223" s="42"/>
      <c r="H223" s="40"/>
      <c r="I223" s="41"/>
    </row>
    <row r="224" spans="1:9" x14ac:dyDescent="0.25">
      <c r="A224" s="39"/>
      <c r="B224" s="41"/>
      <c r="C224" s="3">
        <v>0</v>
      </c>
      <c r="D224" s="15">
        <v>0.1</v>
      </c>
      <c r="E224" s="15">
        <f t="shared" si="32"/>
        <v>0</v>
      </c>
      <c r="F224" s="13">
        <v>0</v>
      </c>
      <c r="G224" s="42"/>
      <c r="H224" s="40"/>
      <c r="I224" s="41"/>
    </row>
    <row r="225" spans="1:9" x14ac:dyDescent="0.25">
      <c r="A225" s="39"/>
      <c r="B225" s="41"/>
      <c r="C225" s="3">
        <v>0</v>
      </c>
      <c r="D225" s="15">
        <v>0.1</v>
      </c>
      <c r="E225" s="15">
        <f t="shared" si="32"/>
        <v>0</v>
      </c>
      <c r="F225" s="13">
        <v>0</v>
      </c>
      <c r="G225" s="42"/>
      <c r="H225" s="40"/>
      <c r="I225" s="41"/>
    </row>
    <row r="226" spans="1:9" x14ac:dyDescent="0.25">
      <c r="A226" s="39"/>
      <c r="B226" s="41"/>
      <c r="C226" s="3">
        <v>0</v>
      </c>
      <c r="D226" s="15">
        <v>0.1</v>
      </c>
      <c r="E226" s="15">
        <f t="shared" si="32"/>
        <v>0</v>
      </c>
      <c r="F226" s="13">
        <v>0</v>
      </c>
      <c r="G226" s="42"/>
      <c r="H226" s="40"/>
      <c r="I226" s="41"/>
    </row>
    <row r="227" spans="1:9" x14ac:dyDescent="0.25">
      <c r="A227" s="39"/>
      <c r="B227" s="39">
        <v>12</v>
      </c>
      <c r="C227" s="3">
        <v>0</v>
      </c>
      <c r="D227" s="15">
        <v>0.1</v>
      </c>
      <c r="E227" s="12">
        <f t="shared" si="32"/>
        <v>0</v>
      </c>
      <c r="F227" s="13">
        <v>0</v>
      </c>
      <c r="G227" s="40">
        <f>AVERAGE(F227:F234)</f>
        <v>0</v>
      </c>
      <c r="H227" s="40">
        <f>STDEV(F227:F234)</f>
        <v>0</v>
      </c>
      <c r="I227" s="39">
        <f t="shared" ref="I227" si="37">H227/2.828427125</f>
        <v>0</v>
      </c>
    </row>
    <row r="228" spans="1:9" x14ac:dyDescent="0.25">
      <c r="A228" s="39"/>
      <c r="B228" s="39"/>
      <c r="C228" s="3">
        <v>0</v>
      </c>
      <c r="D228" s="15">
        <v>0.1</v>
      </c>
      <c r="E228" s="12">
        <f t="shared" si="32"/>
        <v>0</v>
      </c>
      <c r="F228" s="13">
        <v>0</v>
      </c>
      <c r="G228" s="40"/>
      <c r="H228" s="40"/>
      <c r="I228" s="39"/>
    </row>
    <row r="229" spans="1:9" x14ac:dyDescent="0.25">
      <c r="A229" s="39"/>
      <c r="B229" s="39"/>
      <c r="C229" s="3">
        <v>0</v>
      </c>
      <c r="D229" s="15">
        <v>0.1</v>
      </c>
      <c r="E229" s="12">
        <f t="shared" si="32"/>
        <v>0</v>
      </c>
      <c r="F229" s="13">
        <v>0</v>
      </c>
      <c r="G229" s="40"/>
      <c r="H229" s="40"/>
      <c r="I229" s="39"/>
    </row>
    <row r="230" spans="1:9" x14ac:dyDescent="0.25">
      <c r="A230" s="39"/>
      <c r="B230" s="39"/>
      <c r="C230" s="3">
        <v>0</v>
      </c>
      <c r="D230" s="15">
        <v>0.1</v>
      </c>
      <c r="E230" s="12">
        <f t="shared" si="32"/>
        <v>0</v>
      </c>
      <c r="F230" s="13">
        <v>0</v>
      </c>
      <c r="G230" s="40"/>
      <c r="H230" s="40"/>
      <c r="I230" s="39"/>
    </row>
    <row r="231" spans="1:9" x14ac:dyDescent="0.25">
      <c r="A231" s="39"/>
      <c r="B231" s="39"/>
      <c r="C231" s="3">
        <v>0</v>
      </c>
      <c r="D231" s="15">
        <v>0.1</v>
      </c>
      <c r="E231" s="12">
        <f t="shared" si="32"/>
        <v>0</v>
      </c>
      <c r="F231" s="13">
        <v>0</v>
      </c>
      <c r="G231" s="40"/>
      <c r="H231" s="40"/>
      <c r="I231" s="39"/>
    </row>
    <row r="232" spans="1:9" x14ac:dyDescent="0.25">
      <c r="A232" s="39"/>
      <c r="B232" s="39"/>
      <c r="C232" s="3">
        <v>0</v>
      </c>
      <c r="D232" s="15">
        <v>0.1</v>
      </c>
      <c r="E232" s="12">
        <f t="shared" si="32"/>
        <v>0</v>
      </c>
      <c r="F232" s="13">
        <v>0</v>
      </c>
      <c r="G232" s="40"/>
      <c r="H232" s="40"/>
      <c r="I232" s="39"/>
    </row>
    <row r="233" spans="1:9" x14ac:dyDescent="0.25">
      <c r="A233" s="39"/>
      <c r="B233" s="39"/>
      <c r="C233" s="3">
        <v>0</v>
      </c>
      <c r="D233" s="15">
        <v>0.1</v>
      </c>
      <c r="E233" s="12">
        <f t="shared" si="32"/>
        <v>0</v>
      </c>
      <c r="F233" s="13">
        <v>0</v>
      </c>
      <c r="G233" s="40"/>
      <c r="H233" s="40"/>
      <c r="I233" s="39"/>
    </row>
    <row r="234" spans="1:9" x14ac:dyDescent="0.25">
      <c r="A234" s="39"/>
      <c r="B234" s="39"/>
      <c r="C234" s="3">
        <v>0</v>
      </c>
      <c r="D234" s="15">
        <v>0.1</v>
      </c>
      <c r="E234" s="12">
        <f t="shared" si="32"/>
        <v>0</v>
      </c>
      <c r="F234" s="13">
        <v>0</v>
      </c>
      <c r="G234" s="40"/>
      <c r="H234" s="40"/>
      <c r="I234" s="39"/>
    </row>
    <row r="235" spans="1:9" x14ac:dyDescent="0.25">
      <c r="A235" s="39"/>
      <c r="B235" s="41">
        <v>24</v>
      </c>
      <c r="C235" s="3">
        <v>0</v>
      </c>
      <c r="D235" s="15">
        <v>0.1</v>
      </c>
      <c r="E235" s="15">
        <f t="shared" si="32"/>
        <v>0</v>
      </c>
      <c r="F235" s="13">
        <v>0</v>
      </c>
      <c r="G235" s="42">
        <f t="shared" ref="G235" si="38">AVERAGE(F235:F242)</f>
        <v>0</v>
      </c>
      <c r="H235" s="40">
        <f t="shared" ref="H235" si="39">STDEV(F235:F242)</f>
        <v>0</v>
      </c>
      <c r="I235" s="41">
        <f>H235/2.828427125</f>
        <v>0</v>
      </c>
    </row>
    <row r="236" spans="1:9" x14ac:dyDescent="0.25">
      <c r="A236" s="39"/>
      <c r="B236" s="41"/>
      <c r="C236" s="3">
        <v>0</v>
      </c>
      <c r="D236" s="15">
        <v>0.1</v>
      </c>
      <c r="E236" s="15">
        <f t="shared" si="32"/>
        <v>0</v>
      </c>
      <c r="F236" s="13">
        <v>0</v>
      </c>
      <c r="G236" s="42"/>
      <c r="H236" s="40"/>
      <c r="I236" s="41"/>
    </row>
    <row r="237" spans="1:9" x14ac:dyDescent="0.25">
      <c r="A237" s="39"/>
      <c r="B237" s="41"/>
      <c r="C237" s="3">
        <v>0</v>
      </c>
      <c r="D237" s="15">
        <v>0.1</v>
      </c>
      <c r="E237" s="15">
        <f t="shared" si="32"/>
        <v>0</v>
      </c>
      <c r="F237" s="13">
        <v>0</v>
      </c>
      <c r="G237" s="42"/>
      <c r="H237" s="40"/>
      <c r="I237" s="41"/>
    </row>
    <row r="238" spans="1:9" x14ac:dyDescent="0.25">
      <c r="A238" s="39"/>
      <c r="B238" s="41"/>
      <c r="C238" s="3">
        <v>0</v>
      </c>
      <c r="D238" s="15">
        <v>0.1</v>
      </c>
      <c r="E238" s="15">
        <f t="shared" si="32"/>
        <v>0</v>
      </c>
      <c r="F238" s="13">
        <v>0</v>
      </c>
      <c r="G238" s="42"/>
      <c r="H238" s="40"/>
      <c r="I238" s="41"/>
    </row>
    <row r="239" spans="1:9" x14ac:dyDescent="0.25">
      <c r="A239" s="39"/>
      <c r="B239" s="41"/>
      <c r="C239" s="3">
        <v>0</v>
      </c>
      <c r="D239" s="15">
        <v>0.1</v>
      </c>
      <c r="E239" s="15">
        <f t="shared" si="32"/>
        <v>0</v>
      </c>
      <c r="F239" s="13">
        <v>0</v>
      </c>
      <c r="G239" s="42"/>
      <c r="H239" s="40"/>
      <c r="I239" s="41"/>
    </row>
    <row r="240" spans="1:9" x14ac:dyDescent="0.25">
      <c r="A240" s="39"/>
      <c r="B240" s="41"/>
      <c r="C240" s="3">
        <v>0</v>
      </c>
      <c r="D240" s="15">
        <v>0.1</v>
      </c>
      <c r="E240" s="15">
        <f t="shared" si="32"/>
        <v>0</v>
      </c>
      <c r="F240" s="13">
        <v>0</v>
      </c>
      <c r="G240" s="42"/>
      <c r="H240" s="40"/>
      <c r="I240" s="41"/>
    </row>
    <row r="241" spans="1:9" x14ac:dyDescent="0.25">
      <c r="A241" s="39"/>
      <c r="B241" s="41"/>
      <c r="C241" s="3">
        <v>0</v>
      </c>
      <c r="D241" s="15">
        <v>0.1</v>
      </c>
      <c r="E241" s="15">
        <f t="shared" si="32"/>
        <v>0</v>
      </c>
      <c r="F241" s="13">
        <v>0</v>
      </c>
      <c r="G241" s="42"/>
      <c r="H241" s="40"/>
      <c r="I241" s="41"/>
    </row>
    <row r="242" spans="1:9" x14ac:dyDescent="0.25">
      <c r="A242" s="39"/>
      <c r="B242" s="41"/>
      <c r="C242" s="3">
        <v>0</v>
      </c>
      <c r="D242" s="15">
        <v>0.1</v>
      </c>
      <c r="E242" s="15">
        <f t="shared" si="32"/>
        <v>0</v>
      </c>
      <c r="F242" s="13">
        <v>0</v>
      </c>
      <c r="G242" s="42"/>
      <c r="H242" s="40"/>
      <c r="I242" s="41"/>
    </row>
  </sheetData>
  <mergeCells count="126">
    <mergeCell ref="I219:I226"/>
    <mergeCell ref="I163:I170"/>
    <mergeCell ref="B171:B178"/>
    <mergeCell ref="G171:G178"/>
    <mergeCell ref="H171:H178"/>
    <mergeCell ref="I171:I178"/>
    <mergeCell ref="A195:A242"/>
    <mergeCell ref="B195:B202"/>
    <mergeCell ref="G195:G202"/>
    <mergeCell ref="H195:H202"/>
    <mergeCell ref="I195:I202"/>
    <mergeCell ref="B203:B210"/>
    <mergeCell ref="G203:G210"/>
    <mergeCell ref="H203:H210"/>
    <mergeCell ref="I203:I210"/>
    <mergeCell ref="B211:B218"/>
    <mergeCell ref="B227:B234"/>
    <mergeCell ref="G227:G234"/>
    <mergeCell ref="H227:H234"/>
    <mergeCell ref="I227:I234"/>
    <mergeCell ref="B235:B242"/>
    <mergeCell ref="G235:G242"/>
    <mergeCell ref="H235:H242"/>
    <mergeCell ref="I235:I242"/>
    <mergeCell ref="G211:G218"/>
    <mergeCell ref="H211:H218"/>
    <mergeCell ref="I211:I218"/>
    <mergeCell ref="B219:B226"/>
    <mergeCell ref="G219:G226"/>
    <mergeCell ref="H219:H226"/>
    <mergeCell ref="B123:B130"/>
    <mergeCell ref="G123:G130"/>
    <mergeCell ref="H123:H130"/>
    <mergeCell ref="I123:I130"/>
    <mergeCell ref="A147:A194"/>
    <mergeCell ref="B147:B154"/>
    <mergeCell ref="G147:G154"/>
    <mergeCell ref="H147:H154"/>
    <mergeCell ref="I147:I154"/>
    <mergeCell ref="B155:B162"/>
    <mergeCell ref="G155:G162"/>
    <mergeCell ref="H155:H162"/>
    <mergeCell ref="I155:I162"/>
    <mergeCell ref="B163:B170"/>
    <mergeCell ref="B179:B186"/>
    <mergeCell ref="G179:G186"/>
    <mergeCell ref="H179:H186"/>
    <mergeCell ref="I179:I186"/>
    <mergeCell ref="B187:B194"/>
    <mergeCell ref="G187:G194"/>
    <mergeCell ref="H187:H194"/>
    <mergeCell ref="I187:I194"/>
    <mergeCell ref="G163:G170"/>
    <mergeCell ref="H163:H170"/>
    <mergeCell ref="G77:G82"/>
    <mergeCell ref="H77:H82"/>
    <mergeCell ref="I77:I82"/>
    <mergeCell ref="A99:A146"/>
    <mergeCell ref="B99:B106"/>
    <mergeCell ref="G99:G106"/>
    <mergeCell ref="H99:H106"/>
    <mergeCell ref="I99:I106"/>
    <mergeCell ref="B107:B114"/>
    <mergeCell ref="G107:G114"/>
    <mergeCell ref="H107:H114"/>
    <mergeCell ref="I107:I114"/>
    <mergeCell ref="B115:B122"/>
    <mergeCell ref="B131:B138"/>
    <mergeCell ref="G131:G138"/>
    <mergeCell ref="H131:H138"/>
    <mergeCell ref="I131:I138"/>
    <mergeCell ref="B139:B146"/>
    <mergeCell ref="G139:G146"/>
    <mergeCell ref="H139:H146"/>
    <mergeCell ref="I139:I146"/>
    <mergeCell ref="G115:G122"/>
    <mergeCell ref="H115:H122"/>
    <mergeCell ref="I115:I122"/>
    <mergeCell ref="H29:H36"/>
    <mergeCell ref="I29:I36"/>
    <mergeCell ref="A53:A98"/>
    <mergeCell ref="B53:B60"/>
    <mergeCell ref="G53:G60"/>
    <mergeCell ref="H53:H60"/>
    <mergeCell ref="I53:I60"/>
    <mergeCell ref="B61:B68"/>
    <mergeCell ref="G61:G68"/>
    <mergeCell ref="H61:H68"/>
    <mergeCell ref="I61:I68"/>
    <mergeCell ref="B69:B76"/>
    <mergeCell ref="B83:B90"/>
    <mergeCell ref="G83:G90"/>
    <mergeCell ref="H83:H90"/>
    <mergeCell ref="I83:I90"/>
    <mergeCell ref="B91:B98"/>
    <mergeCell ref="G91:G98"/>
    <mergeCell ref="H91:H98"/>
    <mergeCell ref="I91:I98"/>
    <mergeCell ref="G69:G76"/>
    <mergeCell ref="H69:H76"/>
    <mergeCell ref="I69:I76"/>
    <mergeCell ref="B77:B82"/>
    <mergeCell ref="A1:I1"/>
    <mergeCell ref="A5:A52"/>
    <mergeCell ref="B5:B12"/>
    <mergeCell ref="G5:G12"/>
    <mergeCell ref="H5:H12"/>
    <mergeCell ref="I5:I12"/>
    <mergeCell ref="B13:B20"/>
    <mergeCell ref="G13:G20"/>
    <mergeCell ref="H13:H20"/>
    <mergeCell ref="I13:I20"/>
    <mergeCell ref="B37:B44"/>
    <mergeCell ref="G37:G44"/>
    <mergeCell ref="H37:H44"/>
    <mergeCell ref="I37:I44"/>
    <mergeCell ref="B45:B52"/>
    <mergeCell ref="G45:G52"/>
    <mergeCell ref="H45:H52"/>
    <mergeCell ref="I45:I52"/>
    <mergeCell ref="B21:B28"/>
    <mergeCell ref="G21:G28"/>
    <mergeCell ref="H21:H28"/>
    <mergeCell ref="I21:I28"/>
    <mergeCell ref="B29:B36"/>
    <mergeCell ref="G29:G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A245" sqref="A245"/>
    </sheetView>
  </sheetViews>
  <sheetFormatPr defaultRowHeight="15" x14ac:dyDescent="0.25"/>
  <cols>
    <col min="1" max="1" width="14.85546875" customWidth="1"/>
    <col min="2" max="2" width="17" customWidth="1"/>
    <col min="3" max="3" width="20" customWidth="1"/>
  </cols>
  <sheetData>
    <row r="1" spans="1:9" ht="20.25" thickBot="1" x14ac:dyDescent="0.35">
      <c r="A1" s="38" t="s">
        <v>7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9</v>
      </c>
    </row>
    <row r="4" spans="1:9" x14ac:dyDescent="0.25">
      <c r="A4" t="s">
        <v>0</v>
      </c>
      <c r="B4" t="s">
        <v>10</v>
      </c>
      <c r="C4" s="2" t="s">
        <v>11</v>
      </c>
      <c r="D4" s="2" t="s">
        <v>2</v>
      </c>
      <c r="E4" s="2" t="s">
        <v>3</v>
      </c>
      <c r="F4" s="2" t="s">
        <v>4</v>
      </c>
      <c r="G4" s="2" t="s">
        <v>5</v>
      </c>
      <c r="H4" s="21" t="s">
        <v>12</v>
      </c>
      <c r="I4" s="21" t="s">
        <v>13</v>
      </c>
    </row>
    <row r="5" spans="1:9" x14ac:dyDescent="0.25">
      <c r="A5" s="52" t="s">
        <v>16</v>
      </c>
      <c r="B5" s="53">
        <v>0</v>
      </c>
      <c r="C5" s="4">
        <v>400</v>
      </c>
      <c r="D5" s="4">
        <v>0.1</v>
      </c>
      <c r="E5" s="4">
        <f>C5/D5</f>
        <v>4000</v>
      </c>
      <c r="F5" s="6">
        <f>LOG(E5)</f>
        <v>3.6020599913279625</v>
      </c>
      <c r="G5" s="49">
        <f>AVERAGE(F5:F12)</f>
        <v>3.3871673555065933</v>
      </c>
      <c r="H5" s="54">
        <f>STDEV(F5:F12)</f>
        <v>0.37873720006006883</v>
      </c>
      <c r="I5" s="52">
        <f>H5/2.6458</f>
        <v>0.14314657194801905</v>
      </c>
    </row>
    <row r="6" spans="1:9" x14ac:dyDescent="0.25">
      <c r="A6" s="52"/>
      <c r="B6" s="53"/>
      <c r="C6" s="4">
        <v>440</v>
      </c>
      <c r="D6" s="4">
        <v>0.1</v>
      </c>
      <c r="E6" s="4">
        <f t="shared" ref="E6:E205" si="0">C6/D6</f>
        <v>4400</v>
      </c>
      <c r="F6" s="6">
        <f t="shared" ref="F6:F151" si="1">LOG(E6)</f>
        <v>3.6434526764861874</v>
      </c>
      <c r="G6" s="50"/>
      <c r="H6" s="54"/>
      <c r="I6" s="52"/>
    </row>
    <row r="7" spans="1:9" x14ac:dyDescent="0.25">
      <c r="A7" s="52"/>
      <c r="B7" s="53"/>
      <c r="C7" s="4">
        <v>400</v>
      </c>
      <c r="D7" s="4">
        <v>0.1</v>
      </c>
      <c r="E7" s="4">
        <f t="shared" si="0"/>
        <v>4000</v>
      </c>
      <c r="F7" s="6">
        <f t="shared" si="1"/>
        <v>3.6020599913279625</v>
      </c>
      <c r="G7" s="50"/>
      <c r="H7" s="54"/>
      <c r="I7" s="52"/>
    </row>
    <row r="8" spans="1:9" x14ac:dyDescent="0.25">
      <c r="A8" s="52"/>
      <c r="B8" s="53"/>
      <c r="C8" s="4">
        <v>9</v>
      </c>
      <c r="D8" s="4">
        <v>0.01</v>
      </c>
      <c r="E8" s="4">
        <f t="shared" si="0"/>
        <v>900</v>
      </c>
      <c r="F8" s="6">
        <f t="shared" si="1"/>
        <v>2.9542425094393248</v>
      </c>
      <c r="G8" s="50"/>
      <c r="H8" s="54"/>
      <c r="I8" s="52"/>
    </row>
    <row r="9" spans="1:9" x14ac:dyDescent="0.25">
      <c r="A9" s="52"/>
      <c r="B9" s="53"/>
      <c r="C9" s="4">
        <v>8</v>
      </c>
      <c r="D9" s="4">
        <v>0.01</v>
      </c>
      <c r="E9" s="4">
        <f>C9/D9</f>
        <v>800</v>
      </c>
      <c r="F9" s="6">
        <f t="shared" si="1"/>
        <v>2.9030899869919438</v>
      </c>
      <c r="G9" s="50"/>
      <c r="H9" s="54"/>
      <c r="I9" s="52"/>
    </row>
    <row r="10" spans="1:9" x14ac:dyDescent="0.25">
      <c r="A10" s="52"/>
      <c r="B10" s="53"/>
      <c r="C10" s="4">
        <v>14</v>
      </c>
      <c r="D10" s="4">
        <v>0.01</v>
      </c>
      <c r="E10" s="4">
        <f t="shared" ref="E10:E12" si="2">C10/D10</f>
        <v>1400</v>
      </c>
      <c r="F10" s="6">
        <f t="shared" si="1"/>
        <v>3.1461280356782382</v>
      </c>
      <c r="G10" s="50"/>
      <c r="H10" s="54"/>
      <c r="I10" s="52"/>
    </row>
    <row r="11" spans="1:9" x14ac:dyDescent="0.25">
      <c r="A11" s="52"/>
      <c r="B11" s="53"/>
      <c r="C11" s="4">
        <v>723</v>
      </c>
      <c r="D11" s="4">
        <v>0.1</v>
      </c>
      <c r="E11" s="4">
        <f t="shared" si="2"/>
        <v>7230</v>
      </c>
      <c r="F11" s="6">
        <f t="shared" si="1"/>
        <v>3.859138297294531</v>
      </c>
      <c r="G11" s="50"/>
      <c r="H11" s="54"/>
      <c r="I11" s="52"/>
    </row>
    <row r="12" spans="1:9" x14ac:dyDescent="0.25">
      <c r="A12" s="52"/>
      <c r="B12" s="53"/>
      <c r="C12" s="3"/>
      <c r="D12" s="4">
        <v>0.1</v>
      </c>
      <c r="E12" s="4">
        <f t="shared" si="2"/>
        <v>0</v>
      </c>
      <c r="F12" s="6"/>
      <c r="G12" s="51"/>
      <c r="H12" s="54"/>
      <c r="I12" s="52"/>
    </row>
    <row r="13" spans="1:9" x14ac:dyDescent="0.25">
      <c r="A13" s="52"/>
      <c r="B13" s="53">
        <v>2</v>
      </c>
      <c r="C13" s="4">
        <v>400</v>
      </c>
      <c r="D13" s="4">
        <v>0.1</v>
      </c>
      <c r="E13" s="7">
        <f t="shared" si="0"/>
        <v>4000</v>
      </c>
      <c r="F13" s="8">
        <f t="shared" si="1"/>
        <v>3.6020599913279625</v>
      </c>
      <c r="G13" s="49">
        <f>AVERAGE(F13:F20)</f>
        <v>3.6928494422300582</v>
      </c>
      <c r="H13" s="54">
        <f t="shared" ref="H13" si="3">STDEV(F13:F20)</f>
        <v>0.10461071315103067</v>
      </c>
      <c r="I13" s="52">
        <f t="shared" ref="I13" si="4">H13/2.6458</f>
        <v>3.9538405454316528E-2</v>
      </c>
    </row>
    <row r="14" spans="1:9" x14ac:dyDescent="0.25">
      <c r="A14" s="52"/>
      <c r="B14" s="53"/>
      <c r="C14" s="4">
        <v>400</v>
      </c>
      <c r="D14" s="4">
        <v>0.1</v>
      </c>
      <c r="E14" s="7">
        <f t="shared" si="0"/>
        <v>4000</v>
      </c>
      <c r="F14" s="8">
        <f t="shared" si="1"/>
        <v>3.6020599913279625</v>
      </c>
      <c r="G14" s="50"/>
      <c r="H14" s="54"/>
      <c r="I14" s="52"/>
    </row>
    <row r="15" spans="1:9" x14ac:dyDescent="0.25">
      <c r="A15" s="52"/>
      <c r="B15" s="53"/>
      <c r="C15" s="4">
        <v>400</v>
      </c>
      <c r="D15" s="4">
        <v>0.1</v>
      </c>
      <c r="E15" s="7">
        <f t="shared" si="0"/>
        <v>4000</v>
      </c>
      <c r="F15" s="8">
        <f t="shared" si="1"/>
        <v>3.6020599913279625</v>
      </c>
      <c r="G15" s="50"/>
      <c r="H15" s="54"/>
      <c r="I15" s="52"/>
    </row>
    <row r="16" spans="1:9" x14ac:dyDescent="0.25">
      <c r="A16" s="52"/>
      <c r="B16" s="53"/>
      <c r="C16" s="4">
        <v>440</v>
      </c>
      <c r="D16" s="4">
        <v>0.1</v>
      </c>
      <c r="E16" s="7">
        <f t="shared" si="0"/>
        <v>4400</v>
      </c>
      <c r="F16" s="8">
        <f t="shared" si="1"/>
        <v>3.6434526764861874</v>
      </c>
      <c r="G16" s="50"/>
      <c r="H16" s="54"/>
      <c r="I16" s="52"/>
    </row>
    <row r="17" spans="1:9" x14ac:dyDescent="0.25">
      <c r="A17" s="52"/>
      <c r="B17" s="53"/>
      <c r="C17" s="4">
        <v>63</v>
      </c>
      <c r="D17" s="4">
        <v>0.01</v>
      </c>
      <c r="E17" s="7">
        <f t="shared" si="0"/>
        <v>6300</v>
      </c>
      <c r="F17" s="8">
        <f t="shared" si="1"/>
        <v>3.7993405494535817</v>
      </c>
      <c r="G17" s="50"/>
      <c r="H17" s="54"/>
      <c r="I17" s="52"/>
    </row>
    <row r="18" spans="1:9" x14ac:dyDescent="0.25">
      <c r="A18" s="52"/>
      <c r="B18" s="53"/>
      <c r="C18" s="4">
        <v>57</v>
      </c>
      <c r="D18" s="4">
        <v>0.01</v>
      </c>
      <c r="E18" s="7">
        <f t="shared" si="0"/>
        <v>5700</v>
      </c>
      <c r="F18" s="8">
        <f t="shared" si="1"/>
        <v>3.7558748556724915</v>
      </c>
      <c r="G18" s="50"/>
      <c r="H18" s="54"/>
      <c r="I18" s="52"/>
    </row>
    <row r="19" spans="1:9" x14ac:dyDescent="0.25">
      <c r="A19" s="52"/>
      <c r="B19" s="53"/>
      <c r="C19" s="4">
        <v>70</v>
      </c>
      <c r="D19" s="4">
        <v>0.01</v>
      </c>
      <c r="E19" s="7">
        <f t="shared" si="0"/>
        <v>7000</v>
      </c>
      <c r="F19" s="8">
        <f t="shared" si="1"/>
        <v>3.8450980400142569</v>
      </c>
      <c r="G19" s="50"/>
      <c r="H19" s="54"/>
      <c r="I19" s="52"/>
    </row>
    <row r="20" spans="1:9" x14ac:dyDescent="0.25">
      <c r="A20" s="52"/>
      <c r="B20" s="53"/>
      <c r="C20" s="4"/>
      <c r="D20" s="4"/>
      <c r="E20" s="7"/>
      <c r="F20" s="8"/>
      <c r="G20" s="51"/>
      <c r="H20" s="54"/>
      <c r="I20" s="52"/>
    </row>
    <row r="21" spans="1:9" x14ac:dyDescent="0.25">
      <c r="A21" s="52"/>
      <c r="B21" s="53">
        <v>4</v>
      </c>
      <c r="C21" s="4">
        <v>2560</v>
      </c>
      <c r="D21" s="4">
        <v>0.01</v>
      </c>
      <c r="E21" s="4">
        <f>C21/D21</f>
        <v>256000</v>
      </c>
      <c r="F21" s="6">
        <f>LOG(E21)</f>
        <v>5.4082399653118491</v>
      </c>
      <c r="G21" s="49">
        <f>AVERAGE(F21:F28)</f>
        <v>4.7535074560391548</v>
      </c>
      <c r="H21" s="54">
        <f t="shared" ref="H21" si="5">STDEV(F21:F28)</f>
        <v>0.81863355637964097</v>
      </c>
      <c r="I21" s="52">
        <f>H21/2.8284</f>
        <v>0.28943344519150088</v>
      </c>
    </row>
    <row r="22" spans="1:9" x14ac:dyDescent="0.25">
      <c r="A22" s="52"/>
      <c r="B22" s="53"/>
      <c r="C22" s="4">
        <v>2960</v>
      </c>
      <c r="D22" s="4">
        <v>0.01</v>
      </c>
      <c r="E22" s="4">
        <f t="shared" ref="E22:E36" si="6">C22/D22</f>
        <v>296000</v>
      </c>
      <c r="F22" s="6">
        <f t="shared" ref="F22:F44" si="7">LOG(E22)</f>
        <v>5.4712917110589387</v>
      </c>
      <c r="G22" s="50"/>
      <c r="H22" s="54"/>
      <c r="I22" s="52"/>
    </row>
    <row r="23" spans="1:9" x14ac:dyDescent="0.25">
      <c r="A23" s="52"/>
      <c r="B23" s="53"/>
      <c r="C23" s="4">
        <v>3550</v>
      </c>
      <c r="D23" s="4">
        <v>0.01</v>
      </c>
      <c r="E23" s="4">
        <f t="shared" si="6"/>
        <v>355000</v>
      </c>
      <c r="F23" s="6">
        <f t="shared" si="7"/>
        <v>5.5502283530550942</v>
      </c>
      <c r="G23" s="50"/>
      <c r="H23" s="54"/>
      <c r="I23" s="52"/>
    </row>
    <row r="24" spans="1:9" x14ac:dyDescent="0.25">
      <c r="A24" s="52"/>
      <c r="B24" s="53"/>
      <c r="C24" s="4">
        <v>3880</v>
      </c>
      <c r="D24" s="4">
        <v>0.01</v>
      </c>
      <c r="E24" s="4">
        <f t="shared" si="6"/>
        <v>388000</v>
      </c>
      <c r="F24" s="6">
        <f t="shared" si="7"/>
        <v>5.5888317255942068</v>
      </c>
      <c r="G24" s="50"/>
      <c r="H24" s="54"/>
      <c r="I24" s="52"/>
    </row>
    <row r="25" spans="1:9" x14ac:dyDescent="0.25">
      <c r="A25" s="52"/>
      <c r="B25" s="53"/>
      <c r="C25" s="4">
        <v>680</v>
      </c>
      <c r="D25" s="4">
        <v>0.1</v>
      </c>
      <c r="E25" s="4">
        <f>C25/D25</f>
        <v>6800</v>
      </c>
      <c r="F25" s="6">
        <f>LOG(E25)</f>
        <v>3.8325089127062362</v>
      </c>
      <c r="G25" s="50"/>
      <c r="H25" s="54"/>
      <c r="I25" s="52"/>
    </row>
    <row r="26" spans="1:9" x14ac:dyDescent="0.25">
      <c r="A26" s="52"/>
      <c r="B26" s="53"/>
      <c r="C26" s="4">
        <v>600</v>
      </c>
      <c r="D26" s="4">
        <v>0.1</v>
      </c>
      <c r="E26" s="4">
        <f t="shared" ref="E26:E28" si="8">C26/D26</f>
        <v>6000</v>
      </c>
      <c r="F26" s="6">
        <f t="shared" ref="F26:F28" si="9">LOG(E26)</f>
        <v>3.7781512503836434</v>
      </c>
      <c r="G26" s="50"/>
      <c r="H26" s="54"/>
      <c r="I26" s="52"/>
    </row>
    <row r="27" spans="1:9" x14ac:dyDescent="0.25">
      <c r="A27" s="52"/>
      <c r="B27" s="53"/>
      <c r="C27" s="4">
        <v>1500</v>
      </c>
      <c r="D27" s="4">
        <v>0.1</v>
      </c>
      <c r="E27" s="4">
        <f t="shared" si="8"/>
        <v>15000</v>
      </c>
      <c r="F27" s="6">
        <f t="shared" si="9"/>
        <v>4.1760912590556813</v>
      </c>
      <c r="G27" s="50"/>
      <c r="H27" s="54"/>
      <c r="I27" s="52"/>
    </row>
    <row r="28" spans="1:9" x14ac:dyDescent="0.25">
      <c r="A28" s="52"/>
      <c r="B28" s="53"/>
      <c r="C28" s="4">
        <v>1670</v>
      </c>
      <c r="D28" s="4">
        <v>0.1</v>
      </c>
      <c r="E28" s="4">
        <f t="shared" si="8"/>
        <v>16700</v>
      </c>
      <c r="F28" s="6">
        <f t="shared" si="9"/>
        <v>4.2227164711475833</v>
      </c>
      <c r="G28" s="51"/>
      <c r="H28" s="54"/>
      <c r="I28" s="52"/>
    </row>
    <row r="29" spans="1:9" x14ac:dyDescent="0.25">
      <c r="A29" s="52"/>
      <c r="B29" s="53">
        <v>8</v>
      </c>
      <c r="C29" s="3">
        <v>31</v>
      </c>
      <c r="D29" s="7">
        <v>1E-4</v>
      </c>
      <c r="E29" s="7">
        <f t="shared" si="6"/>
        <v>310000</v>
      </c>
      <c r="F29" s="8">
        <f t="shared" si="7"/>
        <v>5.4913616938342731</v>
      </c>
      <c r="G29" s="49">
        <f>AVERAGE(F29:F36)</f>
        <v>5.6689250464215881</v>
      </c>
      <c r="H29" s="54">
        <f t="shared" ref="H29" si="10">STDEV(F29:F36)</f>
        <v>0.61084061199939776</v>
      </c>
      <c r="I29" s="52">
        <f t="shared" ref="I29" si="11">H29/2.8284</f>
        <v>0.21596684061639013</v>
      </c>
    </row>
    <row r="30" spans="1:9" x14ac:dyDescent="0.25">
      <c r="A30" s="52"/>
      <c r="B30" s="53"/>
      <c r="C30" s="3">
        <v>16</v>
      </c>
      <c r="D30" s="7">
        <v>1E-4</v>
      </c>
      <c r="E30" s="7">
        <f t="shared" si="6"/>
        <v>160000</v>
      </c>
      <c r="F30" s="8">
        <f t="shared" si="7"/>
        <v>5.204119982655925</v>
      </c>
      <c r="G30" s="50"/>
      <c r="H30" s="54"/>
      <c r="I30" s="52"/>
    </row>
    <row r="31" spans="1:9" x14ac:dyDescent="0.25">
      <c r="A31" s="52"/>
      <c r="B31" s="53"/>
      <c r="C31" s="4">
        <v>400</v>
      </c>
      <c r="D31" s="7">
        <v>1E-4</v>
      </c>
      <c r="E31" s="7">
        <f t="shared" si="6"/>
        <v>4000000</v>
      </c>
      <c r="F31" s="8">
        <f t="shared" si="7"/>
        <v>6.6020599913279625</v>
      </c>
      <c r="G31" s="50"/>
      <c r="H31" s="54"/>
      <c r="I31" s="52"/>
    </row>
    <row r="32" spans="1:9" x14ac:dyDescent="0.25">
      <c r="A32" s="52"/>
      <c r="B32" s="53"/>
      <c r="C32" s="17">
        <v>402</v>
      </c>
      <c r="D32" s="7">
        <v>1E-4</v>
      </c>
      <c r="E32" s="7">
        <f t="shared" si="6"/>
        <v>4020000</v>
      </c>
      <c r="F32" s="8">
        <f t="shared" si="7"/>
        <v>6.6042260530844699</v>
      </c>
      <c r="G32" s="50"/>
      <c r="H32" s="54"/>
      <c r="I32" s="52"/>
    </row>
    <row r="33" spans="1:9" x14ac:dyDescent="0.25">
      <c r="A33" s="52"/>
      <c r="B33" s="53"/>
      <c r="C33" s="3">
        <v>16</v>
      </c>
      <c r="D33" s="7">
        <v>1E-4</v>
      </c>
      <c r="E33" s="7">
        <f t="shared" si="6"/>
        <v>160000</v>
      </c>
      <c r="F33" s="8">
        <f t="shared" si="7"/>
        <v>5.204119982655925</v>
      </c>
      <c r="G33" s="50"/>
      <c r="H33" s="54"/>
      <c r="I33" s="52"/>
    </row>
    <row r="34" spans="1:9" x14ac:dyDescent="0.25">
      <c r="A34" s="52"/>
      <c r="B34" s="53"/>
      <c r="C34" s="3">
        <v>11</v>
      </c>
      <c r="D34" s="7">
        <v>1E-4</v>
      </c>
      <c r="E34" s="7">
        <f t="shared" si="6"/>
        <v>110000</v>
      </c>
      <c r="F34" s="8">
        <f t="shared" si="7"/>
        <v>5.0413926851582254</v>
      </c>
      <c r="G34" s="50"/>
      <c r="H34" s="54"/>
      <c r="I34" s="52"/>
    </row>
    <row r="35" spans="1:9" x14ac:dyDescent="0.25">
      <c r="A35" s="52"/>
      <c r="B35" s="53"/>
      <c r="C35" s="4">
        <v>400</v>
      </c>
      <c r="D35" s="7">
        <v>1E-3</v>
      </c>
      <c r="E35" s="7">
        <f t="shared" si="6"/>
        <v>400000</v>
      </c>
      <c r="F35" s="8">
        <f t="shared" si="7"/>
        <v>5.6020599913279625</v>
      </c>
      <c r="G35" s="50"/>
      <c r="H35" s="54"/>
      <c r="I35" s="52"/>
    </row>
    <row r="36" spans="1:9" x14ac:dyDescent="0.25">
      <c r="A36" s="52"/>
      <c r="B36" s="53"/>
      <c r="C36" s="17">
        <v>400</v>
      </c>
      <c r="D36" s="7">
        <v>1E-3</v>
      </c>
      <c r="E36" s="7">
        <f t="shared" si="6"/>
        <v>400000</v>
      </c>
      <c r="F36" s="8">
        <f t="shared" si="7"/>
        <v>5.6020599913279625</v>
      </c>
      <c r="G36" s="51"/>
      <c r="H36" s="54"/>
      <c r="I36" s="52"/>
    </row>
    <row r="37" spans="1:9" x14ac:dyDescent="0.25">
      <c r="A37" s="52"/>
      <c r="B37" s="55">
        <v>12</v>
      </c>
      <c r="C37" s="9">
        <v>43000</v>
      </c>
      <c r="D37" s="22">
        <v>1E-3</v>
      </c>
      <c r="E37" s="9">
        <f t="shared" si="0"/>
        <v>43000000</v>
      </c>
      <c r="F37" s="8">
        <f t="shared" si="7"/>
        <v>7.6334684555795862</v>
      </c>
      <c r="G37" s="49">
        <f>AVERAGE(F37:F44)</f>
        <v>7.6510871064302792</v>
      </c>
      <c r="H37" s="54">
        <f t="shared" ref="H37" si="12">STDEV(F37:F44)</f>
        <v>0.72812076358997069</v>
      </c>
      <c r="I37" s="52">
        <f t="shared" ref="I37" si="13">H37/2.8284</f>
        <v>0.25743203351363697</v>
      </c>
    </row>
    <row r="38" spans="1:9" x14ac:dyDescent="0.25">
      <c r="A38" s="52"/>
      <c r="B38" s="55"/>
      <c r="C38" s="9">
        <v>48000</v>
      </c>
      <c r="D38" s="9">
        <v>1E-3</v>
      </c>
      <c r="E38" s="9">
        <f t="shared" si="0"/>
        <v>48000000</v>
      </c>
      <c r="F38" s="8">
        <f t="shared" si="7"/>
        <v>7.6812412373755876</v>
      </c>
      <c r="G38" s="50"/>
      <c r="H38" s="54"/>
      <c r="I38" s="52"/>
    </row>
    <row r="39" spans="1:9" x14ac:dyDescent="0.25">
      <c r="A39" s="52"/>
      <c r="B39" s="55"/>
      <c r="C39" s="9">
        <v>2960</v>
      </c>
      <c r="D39" s="9">
        <v>1.0000000000000001E-5</v>
      </c>
      <c r="E39" s="9">
        <f t="shared" si="0"/>
        <v>296000000</v>
      </c>
      <c r="F39" s="8">
        <f t="shared" si="7"/>
        <v>8.4712917110589387</v>
      </c>
      <c r="G39" s="50"/>
      <c r="H39" s="54"/>
      <c r="I39" s="52"/>
    </row>
    <row r="40" spans="1:9" x14ac:dyDescent="0.25">
      <c r="A40" s="52"/>
      <c r="B40" s="55"/>
      <c r="C40" s="9">
        <v>8140</v>
      </c>
      <c r="D40" s="9">
        <v>1.0000000000000001E-5</v>
      </c>
      <c r="E40" s="9">
        <f t="shared" si="0"/>
        <v>813999999.99999988</v>
      </c>
      <c r="F40" s="8">
        <f t="shared" si="7"/>
        <v>8.9106244048892016</v>
      </c>
      <c r="G40" s="50"/>
      <c r="H40" s="54"/>
      <c r="I40" s="52"/>
    </row>
    <row r="41" spans="1:9" x14ac:dyDescent="0.25">
      <c r="A41" s="52"/>
      <c r="B41" s="55"/>
      <c r="C41" s="4">
        <v>840</v>
      </c>
      <c r="D41" s="17">
        <v>1E-4</v>
      </c>
      <c r="E41" s="9">
        <f t="shared" si="0"/>
        <v>8400000</v>
      </c>
      <c r="F41" s="8">
        <f t="shared" si="7"/>
        <v>6.924279286061882</v>
      </c>
      <c r="G41" s="50"/>
      <c r="H41" s="54"/>
      <c r="I41" s="52"/>
    </row>
    <row r="42" spans="1:9" x14ac:dyDescent="0.25">
      <c r="A42" s="52"/>
      <c r="B42" s="55"/>
      <c r="C42" s="4">
        <v>560</v>
      </c>
      <c r="D42" s="4">
        <v>1E-4</v>
      </c>
      <c r="E42" s="9">
        <f t="shared" si="0"/>
        <v>5600000</v>
      </c>
      <c r="F42" s="8">
        <f t="shared" si="7"/>
        <v>6.7481880270062007</v>
      </c>
      <c r="G42" s="50"/>
      <c r="H42" s="54"/>
      <c r="I42" s="52"/>
    </row>
    <row r="43" spans="1:9" x14ac:dyDescent="0.25">
      <c r="A43" s="52"/>
      <c r="B43" s="55"/>
      <c r="C43" s="4">
        <v>2700</v>
      </c>
      <c r="D43" s="4">
        <v>1E-4</v>
      </c>
      <c r="E43" s="9">
        <f t="shared" si="0"/>
        <v>27000000</v>
      </c>
      <c r="F43" s="8">
        <f t="shared" si="7"/>
        <v>7.4313637641589869</v>
      </c>
      <c r="G43" s="50"/>
      <c r="H43" s="54"/>
      <c r="I43" s="52"/>
    </row>
    <row r="44" spans="1:9" x14ac:dyDescent="0.25">
      <c r="A44" s="52"/>
      <c r="B44" s="55"/>
      <c r="C44" s="4">
        <v>2560</v>
      </c>
      <c r="D44" s="4">
        <v>1E-4</v>
      </c>
      <c r="E44" s="9">
        <f t="shared" si="0"/>
        <v>25600000</v>
      </c>
      <c r="F44" s="8">
        <f t="shared" si="7"/>
        <v>7.4082399653118491</v>
      </c>
      <c r="G44" s="51"/>
      <c r="H44" s="54"/>
      <c r="I44" s="52"/>
    </row>
    <row r="45" spans="1:9" x14ac:dyDescent="0.25">
      <c r="A45" s="52"/>
      <c r="B45" s="53">
        <v>24</v>
      </c>
      <c r="C45" s="4">
        <v>400</v>
      </c>
      <c r="D45" s="7">
        <v>9.9999999999999995E-8</v>
      </c>
      <c r="E45" s="7">
        <f t="shared" si="0"/>
        <v>4000000000</v>
      </c>
      <c r="F45" s="8">
        <f t="shared" si="1"/>
        <v>9.6020599913279625</v>
      </c>
      <c r="G45" s="49">
        <f>AVERAGE(F45:F52)</f>
        <v>8.3933169864215174</v>
      </c>
      <c r="H45" s="54">
        <f t="shared" ref="H45" si="14">STDEV(F45:F52)</f>
        <v>0.85476586055815373</v>
      </c>
      <c r="I45" s="52">
        <f t="shared" ref="I45" si="15">H45/2.6458</f>
        <v>0.32306518276443941</v>
      </c>
    </row>
    <row r="46" spans="1:9" x14ac:dyDescent="0.25">
      <c r="A46" s="52"/>
      <c r="B46" s="53"/>
      <c r="C46" s="4">
        <v>440</v>
      </c>
      <c r="D46" s="7">
        <v>9.9999999999999995E-8</v>
      </c>
      <c r="E46" s="7">
        <f t="shared" si="0"/>
        <v>4400000000</v>
      </c>
      <c r="F46" s="8">
        <f t="shared" si="1"/>
        <v>9.6434526764861879</v>
      </c>
      <c r="G46" s="50"/>
      <c r="H46" s="54"/>
      <c r="I46" s="52"/>
    </row>
    <row r="47" spans="1:9" x14ac:dyDescent="0.25">
      <c r="A47" s="52"/>
      <c r="B47" s="53"/>
      <c r="C47" s="4">
        <v>1440</v>
      </c>
      <c r="D47" s="7">
        <v>1.0000000000000001E-5</v>
      </c>
      <c r="E47" s="7">
        <f t="shared" si="0"/>
        <v>144000000</v>
      </c>
      <c r="F47" s="8">
        <f t="shared" si="1"/>
        <v>8.1583624920952502</v>
      </c>
      <c r="G47" s="50"/>
      <c r="H47" s="54"/>
      <c r="I47" s="52"/>
    </row>
    <row r="48" spans="1:9" x14ac:dyDescent="0.25">
      <c r="A48" s="52"/>
      <c r="B48" s="53"/>
      <c r="C48" s="4">
        <v>1100</v>
      </c>
      <c r="D48" s="7">
        <v>1.0000000000000001E-5</v>
      </c>
      <c r="E48" s="7">
        <f t="shared" si="0"/>
        <v>109999999.99999999</v>
      </c>
      <c r="F48" s="8">
        <f t="shared" si="1"/>
        <v>8.0413926851582254</v>
      </c>
      <c r="G48" s="50"/>
      <c r="H48" s="54"/>
      <c r="I48" s="52"/>
    </row>
    <row r="49" spans="1:9" x14ac:dyDescent="0.25">
      <c r="A49" s="52"/>
      <c r="B49" s="53"/>
      <c r="C49" s="4">
        <v>720</v>
      </c>
      <c r="D49" s="7">
        <v>1.0000000000000001E-5</v>
      </c>
      <c r="E49" s="7">
        <f t="shared" si="0"/>
        <v>72000000</v>
      </c>
      <c r="F49" s="8">
        <f t="shared" si="1"/>
        <v>7.8573324964312681</v>
      </c>
      <c r="G49" s="50"/>
      <c r="H49" s="54"/>
      <c r="I49" s="52"/>
    </row>
    <row r="50" spans="1:9" x14ac:dyDescent="0.25">
      <c r="A50" s="52"/>
      <c r="B50" s="53"/>
      <c r="C50" s="4">
        <v>560</v>
      </c>
      <c r="D50" s="7">
        <v>1.0000000000000001E-5</v>
      </c>
      <c r="E50" s="7">
        <f t="shared" si="0"/>
        <v>55999999.999999993</v>
      </c>
      <c r="F50" s="8">
        <f t="shared" si="1"/>
        <v>7.7481880270062007</v>
      </c>
      <c r="G50" s="50"/>
      <c r="H50" s="54"/>
      <c r="I50" s="52"/>
    </row>
    <row r="51" spans="1:9" x14ac:dyDescent="0.25">
      <c r="A51" s="52"/>
      <c r="B51" s="53"/>
      <c r="C51" s="4">
        <v>504</v>
      </c>
      <c r="D51" s="7">
        <v>1.0000000000000001E-5</v>
      </c>
      <c r="E51" s="7">
        <f t="shared" si="0"/>
        <v>50399999.999999993</v>
      </c>
      <c r="F51" s="8">
        <f t="shared" si="1"/>
        <v>7.702430536445525</v>
      </c>
      <c r="G51" s="50"/>
      <c r="H51" s="54"/>
      <c r="I51" s="52"/>
    </row>
    <row r="52" spans="1:9" x14ac:dyDescent="0.25">
      <c r="A52" s="52"/>
      <c r="B52" s="53"/>
      <c r="C52" s="4"/>
      <c r="D52" s="7"/>
      <c r="E52" s="7"/>
      <c r="F52" s="8"/>
      <c r="G52" s="51"/>
      <c r="H52" s="54"/>
      <c r="I52" s="52"/>
    </row>
    <row r="53" spans="1:9" x14ac:dyDescent="0.25">
      <c r="A53" s="52" t="s">
        <v>17</v>
      </c>
      <c r="B53" s="53">
        <v>0</v>
      </c>
      <c r="C53" s="4">
        <v>600</v>
      </c>
      <c r="D53" s="4">
        <v>0.1</v>
      </c>
      <c r="E53" s="4">
        <f t="shared" si="0"/>
        <v>6000</v>
      </c>
      <c r="F53" s="6">
        <f t="shared" si="1"/>
        <v>3.7781512503836434</v>
      </c>
      <c r="G53" s="49">
        <f>AVERAGE(F53:F60)</f>
        <v>3.8065342947843739</v>
      </c>
      <c r="H53" s="54">
        <f t="shared" ref="H53" si="16">STDEV(F53:F60)</f>
        <v>7.7460352326451834E-2</v>
      </c>
      <c r="I53" s="52">
        <f>H53/2.8284</f>
        <v>2.7386632840634931E-2</v>
      </c>
    </row>
    <row r="54" spans="1:9" x14ac:dyDescent="0.25">
      <c r="A54" s="52"/>
      <c r="B54" s="53"/>
      <c r="C54" s="4">
        <v>520</v>
      </c>
      <c r="D54" s="17">
        <v>0.1</v>
      </c>
      <c r="E54" s="4">
        <f t="shared" si="0"/>
        <v>5200</v>
      </c>
      <c r="F54" s="6">
        <f t="shared" si="1"/>
        <v>3.716003343634799</v>
      </c>
      <c r="G54" s="50"/>
      <c r="H54" s="54"/>
      <c r="I54" s="52"/>
    </row>
    <row r="55" spans="1:9" x14ac:dyDescent="0.25">
      <c r="A55" s="52"/>
      <c r="B55" s="53"/>
      <c r="C55" s="4">
        <v>600</v>
      </c>
      <c r="D55" s="4">
        <v>0.1</v>
      </c>
      <c r="E55" s="4">
        <f t="shared" si="0"/>
        <v>6000</v>
      </c>
      <c r="F55" s="6">
        <f t="shared" si="1"/>
        <v>3.7781512503836434</v>
      </c>
      <c r="G55" s="50"/>
      <c r="H55" s="54"/>
      <c r="I55" s="52"/>
    </row>
    <row r="56" spans="1:9" x14ac:dyDescent="0.25">
      <c r="A56" s="52"/>
      <c r="B56" s="53"/>
      <c r="C56" s="4">
        <v>600</v>
      </c>
      <c r="D56" s="4">
        <v>0.1</v>
      </c>
      <c r="E56" s="4">
        <f t="shared" si="0"/>
        <v>6000</v>
      </c>
      <c r="F56" s="6">
        <f t="shared" si="1"/>
        <v>3.7781512503836434</v>
      </c>
      <c r="G56" s="50"/>
      <c r="H56" s="54"/>
      <c r="I56" s="52"/>
    </row>
    <row r="57" spans="1:9" x14ac:dyDescent="0.25">
      <c r="A57" s="52"/>
      <c r="B57" s="53"/>
      <c r="C57" s="4">
        <v>680</v>
      </c>
      <c r="D57" s="4">
        <v>0.1</v>
      </c>
      <c r="E57" s="4">
        <f t="shared" si="0"/>
        <v>6800</v>
      </c>
      <c r="F57" s="6">
        <f t="shared" si="1"/>
        <v>3.8325089127062362</v>
      </c>
      <c r="G57" s="50"/>
      <c r="H57" s="54"/>
      <c r="I57" s="52"/>
    </row>
    <row r="58" spans="1:9" x14ac:dyDescent="0.25">
      <c r="A58" s="52"/>
      <c r="B58" s="53"/>
      <c r="C58" s="4">
        <v>560</v>
      </c>
      <c r="D58" s="4">
        <v>0.1</v>
      </c>
      <c r="E58" s="4">
        <f t="shared" si="0"/>
        <v>5600</v>
      </c>
      <c r="F58" s="6">
        <f t="shared" si="1"/>
        <v>3.7481880270062002</v>
      </c>
      <c r="G58" s="50"/>
      <c r="H58" s="54"/>
      <c r="I58" s="52"/>
    </row>
    <row r="59" spans="1:9" x14ac:dyDescent="0.25">
      <c r="A59" s="52"/>
      <c r="B59" s="53"/>
      <c r="C59" s="4">
        <v>720</v>
      </c>
      <c r="D59" s="4">
        <v>0.1</v>
      </c>
      <c r="E59" s="4">
        <f t="shared" si="0"/>
        <v>7200</v>
      </c>
      <c r="F59" s="6">
        <f t="shared" si="1"/>
        <v>3.8573324964312685</v>
      </c>
      <c r="G59" s="50"/>
      <c r="H59" s="54"/>
      <c r="I59" s="52"/>
    </row>
    <row r="60" spans="1:9" x14ac:dyDescent="0.25">
      <c r="A60" s="52"/>
      <c r="B60" s="53"/>
      <c r="C60" s="4">
        <v>920</v>
      </c>
      <c r="D60" s="4">
        <v>0.1</v>
      </c>
      <c r="E60" s="4">
        <f t="shared" si="0"/>
        <v>9200</v>
      </c>
      <c r="F60" s="6">
        <f t="shared" si="1"/>
        <v>3.9637878273455551</v>
      </c>
      <c r="G60" s="51"/>
      <c r="H60" s="54"/>
      <c r="I60" s="52"/>
    </row>
    <row r="61" spans="1:9" x14ac:dyDescent="0.25">
      <c r="A61" s="52"/>
      <c r="B61" s="53">
        <v>2</v>
      </c>
      <c r="C61" s="4">
        <v>400</v>
      </c>
      <c r="D61" s="4">
        <v>0.1</v>
      </c>
      <c r="E61" s="4">
        <f t="shared" si="0"/>
        <v>4000</v>
      </c>
      <c r="F61" s="6">
        <f t="shared" si="1"/>
        <v>3.6020599913279625</v>
      </c>
      <c r="G61" s="49">
        <f t="shared" ref="G61" si="17">AVERAGE(F61:F68)</f>
        <v>3.7371977967961891</v>
      </c>
      <c r="H61" s="54">
        <f t="shared" ref="H61" si="18">STDEV(F61:F68)</f>
        <v>9.5130131701585852E-2</v>
      </c>
      <c r="I61" s="52">
        <f t="shared" ref="I61" si="19">H61/2.6458</f>
        <v>3.5955148424516539E-2</v>
      </c>
    </row>
    <row r="62" spans="1:9" x14ac:dyDescent="0.25">
      <c r="A62" s="52"/>
      <c r="B62" s="53"/>
      <c r="C62" s="4">
        <v>657</v>
      </c>
      <c r="D62" s="4">
        <v>0.1</v>
      </c>
      <c r="E62" s="4">
        <f t="shared" si="0"/>
        <v>6570</v>
      </c>
      <c r="F62" s="6">
        <f t="shared" si="1"/>
        <v>3.8175653695597807</v>
      </c>
      <c r="G62" s="50"/>
      <c r="H62" s="54"/>
      <c r="I62" s="52"/>
    </row>
    <row r="63" spans="1:9" x14ac:dyDescent="0.25">
      <c r="A63" s="52"/>
      <c r="B63" s="53"/>
      <c r="C63" s="4">
        <v>400</v>
      </c>
      <c r="D63" s="4">
        <v>0.1</v>
      </c>
      <c r="E63" s="4">
        <f t="shared" si="0"/>
        <v>4000</v>
      </c>
      <c r="F63" s="6">
        <f t="shared" si="1"/>
        <v>3.6020599913279625</v>
      </c>
      <c r="G63" s="50"/>
      <c r="H63" s="54"/>
      <c r="I63" s="52"/>
    </row>
    <row r="64" spans="1:9" x14ac:dyDescent="0.25">
      <c r="A64" s="52"/>
      <c r="B64" s="53"/>
      <c r="C64" s="4">
        <v>560</v>
      </c>
      <c r="D64" s="4">
        <v>0.1</v>
      </c>
      <c r="E64" s="4">
        <f t="shared" si="0"/>
        <v>5600</v>
      </c>
      <c r="F64" s="6">
        <f t="shared" si="1"/>
        <v>3.7481880270062002</v>
      </c>
      <c r="G64" s="50"/>
      <c r="H64" s="54"/>
      <c r="I64" s="52"/>
    </row>
    <row r="65" spans="1:9" x14ac:dyDescent="0.25">
      <c r="A65" s="52"/>
      <c r="B65" s="53"/>
      <c r="C65" s="4">
        <v>600</v>
      </c>
      <c r="D65" s="4">
        <v>0.1</v>
      </c>
      <c r="E65" s="4">
        <f t="shared" si="0"/>
        <v>6000</v>
      </c>
      <c r="F65" s="6">
        <f t="shared" si="1"/>
        <v>3.7781512503836434</v>
      </c>
      <c r="G65" s="50"/>
      <c r="H65" s="54"/>
      <c r="I65" s="52"/>
    </row>
    <row r="66" spans="1:9" x14ac:dyDescent="0.25">
      <c r="A66" s="52"/>
      <c r="B66" s="53"/>
      <c r="C66" s="4">
        <v>640</v>
      </c>
      <c r="D66" s="4">
        <v>0.1</v>
      </c>
      <c r="E66" s="4">
        <f t="shared" si="0"/>
        <v>6400</v>
      </c>
      <c r="F66" s="6">
        <f t="shared" si="1"/>
        <v>3.8061799739838871</v>
      </c>
      <c r="G66" s="50"/>
      <c r="H66" s="54"/>
      <c r="I66" s="52"/>
    </row>
    <row r="67" spans="1:9" x14ac:dyDescent="0.25">
      <c r="A67" s="52"/>
      <c r="B67" s="53"/>
      <c r="C67" s="4">
        <v>640</v>
      </c>
      <c r="D67" s="4">
        <v>0.1</v>
      </c>
      <c r="E67" s="4">
        <f t="shared" si="0"/>
        <v>6400</v>
      </c>
      <c r="F67" s="6">
        <f t="shared" si="1"/>
        <v>3.8061799739838871</v>
      </c>
      <c r="G67" s="50"/>
      <c r="H67" s="54"/>
      <c r="I67" s="52"/>
    </row>
    <row r="68" spans="1:9" x14ac:dyDescent="0.25">
      <c r="A68" s="52"/>
      <c r="B68" s="53"/>
      <c r="C68" s="3"/>
      <c r="D68" s="4"/>
      <c r="E68" s="4"/>
      <c r="F68" s="6"/>
      <c r="G68" s="51"/>
      <c r="H68" s="54"/>
      <c r="I68" s="52"/>
    </row>
    <row r="69" spans="1:9" x14ac:dyDescent="0.25">
      <c r="A69" s="52"/>
      <c r="B69" s="53">
        <v>4</v>
      </c>
      <c r="C69" s="4">
        <v>20000</v>
      </c>
      <c r="D69" s="4">
        <v>0.1</v>
      </c>
      <c r="E69" s="4">
        <f t="shared" si="0"/>
        <v>200000</v>
      </c>
      <c r="F69" s="6">
        <f t="shared" si="1"/>
        <v>5.3010299956639813</v>
      </c>
      <c r="G69" s="49">
        <f t="shared" ref="G69" si="20">AVERAGE(F69:F76)</f>
        <v>5.2383378119469732</v>
      </c>
      <c r="H69" s="54">
        <f t="shared" ref="H69" si="21">STDEV(F69:F76)</f>
        <v>0.1173196456308265</v>
      </c>
      <c r="I69" s="52">
        <f>H69/2.8284</f>
        <v>4.147915628299622E-2</v>
      </c>
    </row>
    <row r="70" spans="1:9" x14ac:dyDescent="0.25">
      <c r="A70" s="52"/>
      <c r="B70" s="53"/>
      <c r="C70" s="4">
        <v>20000</v>
      </c>
      <c r="D70" s="4">
        <v>0.1</v>
      </c>
      <c r="E70" s="4">
        <f t="shared" si="0"/>
        <v>200000</v>
      </c>
      <c r="F70" s="6">
        <f t="shared" si="1"/>
        <v>5.3010299956639813</v>
      </c>
      <c r="G70" s="50"/>
      <c r="H70" s="54"/>
      <c r="I70" s="52"/>
    </row>
    <row r="71" spans="1:9" x14ac:dyDescent="0.25">
      <c r="A71" s="52"/>
      <c r="B71" s="53"/>
      <c r="C71" s="4">
        <v>14000</v>
      </c>
      <c r="D71" s="4">
        <v>0.1</v>
      </c>
      <c r="E71" s="4">
        <f t="shared" si="0"/>
        <v>140000</v>
      </c>
      <c r="F71" s="6">
        <f t="shared" si="1"/>
        <v>5.1461280356782382</v>
      </c>
      <c r="G71" s="50"/>
      <c r="H71" s="54"/>
      <c r="I71" s="52"/>
    </row>
    <row r="72" spans="1:9" x14ac:dyDescent="0.25">
      <c r="A72" s="52"/>
      <c r="B72" s="53"/>
      <c r="C72" s="4">
        <v>12000</v>
      </c>
      <c r="D72" s="4">
        <v>0.1</v>
      </c>
      <c r="E72" s="4">
        <f t="shared" si="0"/>
        <v>120000</v>
      </c>
      <c r="F72" s="6">
        <f t="shared" si="1"/>
        <v>5.0791812460476251</v>
      </c>
      <c r="G72" s="50"/>
      <c r="H72" s="54"/>
      <c r="I72" s="52"/>
    </row>
    <row r="73" spans="1:9" x14ac:dyDescent="0.25">
      <c r="A73" s="52"/>
      <c r="B73" s="53"/>
      <c r="C73" s="4">
        <v>27000</v>
      </c>
      <c r="D73" s="4">
        <v>0.1</v>
      </c>
      <c r="E73" s="4">
        <f t="shared" si="0"/>
        <v>270000</v>
      </c>
      <c r="F73" s="6">
        <f t="shared" si="1"/>
        <v>5.4313637641589869</v>
      </c>
      <c r="G73" s="50"/>
      <c r="H73" s="54"/>
      <c r="I73" s="52"/>
    </row>
    <row r="74" spans="1:9" x14ac:dyDescent="0.25">
      <c r="A74" s="52"/>
      <c r="B74" s="53"/>
      <c r="C74" s="4">
        <v>19000</v>
      </c>
      <c r="D74" s="4">
        <v>0.1</v>
      </c>
      <c r="E74" s="4">
        <f t="shared" si="0"/>
        <v>190000</v>
      </c>
      <c r="F74" s="6">
        <f t="shared" si="1"/>
        <v>5.2787536009528289</v>
      </c>
      <c r="G74" s="50"/>
      <c r="H74" s="54"/>
      <c r="I74" s="52"/>
    </row>
    <row r="75" spans="1:9" x14ac:dyDescent="0.25">
      <c r="A75" s="52"/>
      <c r="B75" s="53"/>
      <c r="C75" s="4">
        <v>18000</v>
      </c>
      <c r="D75" s="4">
        <v>0.1</v>
      </c>
      <c r="E75" s="4">
        <f t="shared" si="0"/>
        <v>180000</v>
      </c>
      <c r="F75" s="6">
        <f t="shared" si="1"/>
        <v>5.2552725051033065</v>
      </c>
      <c r="G75" s="50"/>
      <c r="H75" s="54"/>
      <c r="I75" s="52"/>
    </row>
    <row r="76" spans="1:9" x14ac:dyDescent="0.25">
      <c r="A76" s="52"/>
      <c r="B76" s="53"/>
      <c r="C76" s="4">
        <v>13000</v>
      </c>
      <c r="D76" s="4">
        <v>0.1</v>
      </c>
      <c r="E76" s="4">
        <f t="shared" si="0"/>
        <v>130000</v>
      </c>
      <c r="F76" s="6">
        <f t="shared" si="1"/>
        <v>5.1139433523068369</v>
      </c>
      <c r="G76" s="51"/>
      <c r="H76" s="54"/>
      <c r="I76" s="52"/>
    </row>
    <row r="77" spans="1:9" x14ac:dyDescent="0.25">
      <c r="A77" s="52"/>
      <c r="B77" s="53">
        <v>8</v>
      </c>
      <c r="C77" s="17">
        <v>25000</v>
      </c>
      <c r="D77" s="7">
        <v>1E-4</v>
      </c>
      <c r="E77" s="4">
        <f t="shared" si="0"/>
        <v>250000000</v>
      </c>
      <c r="F77" s="6">
        <f t="shared" si="1"/>
        <v>8.3979400086720375</v>
      </c>
      <c r="G77" s="49">
        <f t="shared" ref="G77" si="22">AVERAGE(F77:F84)</f>
        <v>8.906677455626852</v>
      </c>
      <c r="H77" s="54">
        <f t="shared" ref="H77" si="23">STDEV(F77:F84)</f>
        <v>0.63941119014494163</v>
      </c>
      <c r="I77" s="52">
        <f>H77/2</f>
        <v>0.31970559507247082</v>
      </c>
    </row>
    <row r="78" spans="1:9" x14ac:dyDescent="0.25">
      <c r="A78" s="52"/>
      <c r="B78" s="53"/>
      <c r="C78" s="4">
        <v>24000</v>
      </c>
      <c r="D78" s="7">
        <v>1E-4</v>
      </c>
      <c r="E78" s="4">
        <f t="shared" si="0"/>
        <v>240000000</v>
      </c>
      <c r="F78" s="6">
        <f t="shared" si="1"/>
        <v>8.3802112417116064</v>
      </c>
      <c r="G78" s="50"/>
      <c r="H78" s="54"/>
      <c r="I78" s="52"/>
    </row>
    <row r="79" spans="1:9" x14ac:dyDescent="0.25">
      <c r="A79" s="52"/>
      <c r="B79" s="53"/>
      <c r="C79" s="17">
        <v>14000</v>
      </c>
      <c r="D79" s="7">
        <v>1.0000000000000001E-5</v>
      </c>
      <c r="E79" s="4">
        <f t="shared" si="0"/>
        <v>1400000000</v>
      </c>
      <c r="F79" s="6">
        <f t="shared" si="1"/>
        <v>9.1461280356782382</v>
      </c>
      <c r="G79" s="50"/>
      <c r="H79" s="54"/>
      <c r="I79" s="52"/>
    </row>
    <row r="80" spans="1:9" x14ac:dyDescent="0.25">
      <c r="A80" s="52"/>
      <c r="B80" s="53"/>
      <c r="C80" s="4">
        <v>50400</v>
      </c>
      <c r="D80" s="7">
        <v>1.0000000000000001E-5</v>
      </c>
      <c r="E80" s="4">
        <f t="shared" si="0"/>
        <v>5040000000</v>
      </c>
      <c r="F80" s="6">
        <f t="shared" si="1"/>
        <v>9.7024305364455259</v>
      </c>
      <c r="G80" s="50"/>
      <c r="H80" s="54"/>
      <c r="I80" s="52"/>
    </row>
    <row r="81" spans="1:9" x14ac:dyDescent="0.25">
      <c r="A81" s="52"/>
      <c r="B81" s="53"/>
      <c r="C81" s="17"/>
      <c r="D81" s="7"/>
      <c r="E81" s="4"/>
      <c r="F81" s="6"/>
      <c r="G81" s="50"/>
      <c r="H81" s="54"/>
      <c r="I81" s="52"/>
    </row>
    <row r="82" spans="1:9" x14ac:dyDescent="0.25">
      <c r="A82" s="52"/>
      <c r="B82" s="53"/>
      <c r="C82" s="4"/>
      <c r="D82" s="7"/>
      <c r="E82" s="4"/>
      <c r="F82" s="6"/>
      <c r="G82" s="50"/>
      <c r="H82" s="54"/>
      <c r="I82" s="52"/>
    </row>
    <row r="83" spans="1:9" x14ac:dyDescent="0.25">
      <c r="A83" s="52"/>
      <c r="B83" s="53"/>
      <c r="C83" s="3"/>
      <c r="D83" s="7"/>
      <c r="E83" s="4"/>
      <c r="F83" s="6"/>
      <c r="G83" s="50"/>
      <c r="H83" s="54"/>
      <c r="I83" s="52"/>
    </row>
    <row r="84" spans="1:9" x14ac:dyDescent="0.25">
      <c r="A84" s="52"/>
      <c r="B84" s="53"/>
      <c r="C84" s="3"/>
      <c r="D84" s="7"/>
      <c r="E84" s="4"/>
      <c r="F84" s="6"/>
      <c r="G84" s="51"/>
      <c r="H84" s="54"/>
      <c r="I84" s="52"/>
    </row>
    <row r="85" spans="1:9" x14ac:dyDescent="0.25">
      <c r="A85" s="52"/>
      <c r="B85" s="53">
        <v>12</v>
      </c>
      <c r="C85" s="3">
        <v>26</v>
      </c>
      <c r="D85" s="4">
        <v>1E-8</v>
      </c>
      <c r="E85" s="4">
        <f t="shared" si="0"/>
        <v>2600000000</v>
      </c>
      <c r="F85" s="6">
        <f t="shared" si="1"/>
        <v>9.4149733479708182</v>
      </c>
      <c r="G85" s="49">
        <f t="shared" ref="G85" si="24">AVERAGE(F85:F92)</f>
        <v>8.8691970355617098</v>
      </c>
      <c r="H85" s="54">
        <f t="shared" ref="H85" si="25">STDEV(F85:F92)</f>
        <v>0.95987780702345471</v>
      </c>
      <c r="I85" s="52">
        <f>H85/2.4495</f>
        <v>0.39186683283260043</v>
      </c>
    </row>
    <row r="86" spans="1:9" x14ac:dyDescent="0.25">
      <c r="A86" s="52"/>
      <c r="B86" s="53"/>
      <c r="C86" s="4">
        <v>1440</v>
      </c>
      <c r="D86" s="4">
        <v>9.9999999999999995E-8</v>
      </c>
      <c r="E86" s="4">
        <f t="shared" si="0"/>
        <v>14400000000</v>
      </c>
      <c r="F86" s="6">
        <f t="shared" si="1"/>
        <v>10.15836249209525</v>
      </c>
      <c r="G86" s="50"/>
      <c r="H86" s="54"/>
      <c r="I86" s="52"/>
    </row>
    <row r="87" spans="1:9" x14ac:dyDescent="0.25">
      <c r="A87" s="52"/>
      <c r="B87" s="53"/>
      <c r="C87" s="17">
        <v>11600</v>
      </c>
      <c r="D87" s="4">
        <v>1.0000000000000001E-5</v>
      </c>
      <c r="E87" s="4">
        <f t="shared" si="0"/>
        <v>1160000000</v>
      </c>
      <c r="F87" s="6">
        <f t="shared" si="1"/>
        <v>9.0644579892269181</v>
      </c>
      <c r="G87" s="50"/>
      <c r="H87" s="54"/>
      <c r="I87" s="52"/>
    </row>
    <row r="88" spans="1:9" x14ac:dyDescent="0.25">
      <c r="A88" s="52"/>
      <c r="B88" s="53"/>
      <c r="C88" s="4">
        <v>9690</v>
      </c>
      <c r="D88" s="4">
        <v>1.0000000000000001E-5</v>
      </c>
      <c r="E88" s="4">
        <f t="shared" si="0"/>
        <v>968999999.99999988</v>
      </c>
      <c r="F88" s="6">
        <f t="shared" si="1"/>
        <v>8.9863237770507656</v>
      </c>
      <c r="G88" s="50"/>
      <c r="H88" s="54"/>
      <c r="I88" s="52"/>
    </row>
    <row r="89" spans="1:9" x14ac:dyDescent="0.25">
      <c r="A89" s="52"/>
      <c r="B89" s="53"/>
      <c r="C89" s="4">
        <v>2600</v>
      </c>
      <c r="D89" s="4">
        <v>1E-4</v>
      </c>
      <c r="E89" s="4">
        <f t="shared" si="0"/>
        <v>26000000</v>
      </c>
      <c r="F89" s="6">
        <f t="shared" si="1"/>
        <v>7.4149733479708182</v>
      </c>
      <c r="G89" s="50"/>
      <c r="H89" s="54"/>
      <c r="I89" s="52"/>
    </row>
    <row r="90" spans="1:9" x14ac:dyDescent="0.25">
      <c r="A90" s="52"/>
      <c r="B90" s="53"/>
      <c r="C90" s="4">
        <v>15000</v>
      </c>
      <c r="D90" s="4">
        <v>1E-4</v>
      </c>
      <c r="E90" s="4">
        <f t="shared" si="0"/>
        <v>150000000</v>
      </c>
      <c r="F90" s="6">
        <f t="shared" si="1"/>
        <v>8.1760912590556813</v>
      </c>
      <c r="G90" s="50"/>
      <c r="H90" s="54"/>
      <c r="I90" s="52"/>
    </row>
    <row r="91" spans="1:9" x14ac:dyDescent="0.25">
      <c r="A91" s="52"/>
      <c r="B91" s="53"/>
      <c r="C91" s="17"/>
      <c r="D91" s="4"/>
      <c r="E91" s="4"/>
      <c r="F91" s="6"/>
      <c r="G91" s="50"/>
      <c r="H91" s="54"/>
      <c r="I91" s="52"/>
    </row>
    <row r="92" spans="1:9" x14ac:dyDescent="0.25">
      <c r="A92" s="52"/>
      <c r="B92" s="53"/>
      <c r="C92" s="4"/>
      <c r="D92" s="4"/>
      <c r="E92" s="4"/>
      <c r="F92" s="6"/>
      <c r="G92" s="51"/>
      <c r="H92" s="54"/>
      <c r="I92" s="52"/>
    </row>
    <row r="93" spans="1:9" x14ac:dyDescent="0.25">
      <c r="A93" s="52"/>
      <c r="B93" s="53">
        <v>24</v>
      </c>
      <c r="C93" s="4">
        <v>6980</v>
      </c>
      <c r="D93" s="7">
        <v>9.9999999999999995E-8</v>
      </c>
      <c r="E93" s="4">
        <f t="shared" si="0"/>
        <v>69800000000</v>
      </c>
      <c r="F93" s="6">
        <f t="shared" si="1"/>
        <v>10.843855422623161</v>
      </c>
      <c r="G93" s="49">
        <f t="shared" ref="G93" si="26">AVERAGE(F93:F100)</f>
        <v>9.6404020256021141</v>
      </c>
      <c r="H93" s="54">
        <f t="shared" ref="H93" si="27">STDEV(F93:F100)</f>
        <v>0.75132054074647159</v>
      </c>
      <c r="I93" s="52">
        <f>H93/2.8284</f>
        <v>0.26563447205008894</v>
      </c>
    </row>
    <row r="94" spans="1:9" x14ac:dyDescent="0.25">
      <c r="A94" s="52"/>
      <c r="B94" s="53"/>
      <c r="C94" s="17">
        <v>6200</v>
      </c>
      <c r="D94" s="7">
        <v>9.9999999999999995E-8</v>
      </c>
      <c r="E94" s="4">
        <f t="shared" si="0"/>
        <v>62000000000</v>
      </c>
      <c r="F94" s="6">
        <f t="shared" si="1"/>
        <v>10.792391689498254</v>
      </c>
      <c r="G94" s="50"/>
      <c r="H94" s="54"/>
      <c r="I94" s="52"/>
    </row>
    <row r="95" spans="1:9" x14ac:dyDescent="0.25">
      <c r="A95" s="52"/>
      <c r="B95" s="53"/>
      <c r="C95" s="17">
        <v>8910</v>
      </c>
      <c r="D95" s="7">
        <v>1.0000000000000001E-5</v>
      </c>
      <c r="E95" s="4">
        <f t="shared" si="0"/>
        <v>890999999.99999988</v>
      </c>
      <c r="F95" s="6">
        <f t="shared" si="1"/>
        <v>8.949877704036874</v>
      </c>
      <c r="G95" s="50"/>
      <c r="H95" s="54"/>
      <c r="I95" s="52"/>
    </row>
    <row r="96" spans="1:9" x14ac:dyDescent="0.25">
      <c r="A96" s="52"/>
      <c r="B96" s="53"/>
      <c r="C96" s="17">
        <v>31000</v>
      </c>
      <c r="D96" s="7">
        <v>1.0000000000000001E-5</v>
      </c>
      <c r="E96" s="4">
        <f t="shared" si="0"/>
        <v>3099999999.9999995</v>
      </c>
      <c r="F96" s="6">
        <f t="shared" si="1"/>
        <v>9.4913616938342731</v>
      </c>
      <c r="G96" s="50"/>
      <c r="H96" s="54"/>
      <c r="I96" s="52"/>
    </row>
    <row r="97" spans="1:9" x14ac:dyDescent="0.25">
      <c r="A97" s="52"/>
      <c r="B97" s="53"/>
      <c r="C97" s="4">
        <v>32000</v>
      </c>
      <c r="D97" s="7">
        <v>1.0000000000000001E-5</v>
      </c>
      <c r="E97" s="4">
        <f t="shared" si="0"/>
        <v>3199999999.9999995</v>
      </c>
      <c r="F97" s="6">
        <f t="shared" si="1"/>
        <v>9.5051499783199063</v>
      </c>
      <c r="G97" s="50"/>
      <c r="H97" s="54"/>
      <c r="I97" s="52"/>
    </row>
    <row r="98" spans="1:9" x14ac:dyDescent="0.25">
      <c r="A98" s="52"/>
      <c r="B98" s="53"/>
      <c r="C98" s="17">
        <v>12400</v>
      </c>
      <c r="D98" s="7">
        <v>1.0000000000000001E-5</v>
      </c>
      <c r="E98" s="4">
        <f t="shared" si="0"/>
        <v>1240000000</v>
      </c>
      <c r="F98" s="6">
        <f t="shared" si="1"/>
        <v>9.0934216851622356</v>
      </c>
      <c r="G98" s="50"/>
      <c r="H98" s="54"/>
      <c r="I98" s="52"/>
    </row>
    <row r="99" spans="1:9" x14ac:dyDescent="0.25">
      <c r="A99" s="52"/>
      <c r="B99" s="53"/>
      <c r="C99" s="17">
        <v>20000</v>
      </c>
      <c r="D99" s="7">
        <v>1.0000000000000001E-5</v>
      </c>
      <c r="E99" s="4">
        <f t="shared" si="0"/>
        <v>1999999999.9999998</v>
      </c>
      <c r="F99" s="6">
        <f t="shared" si="1"/>
        <v>9.3010299956639813</v>
      </c>
      <c r="G99" s="50"/>
      <c r="H99" s="54"/>
      <c r="I99" s="52"/>
    </row>
    <row r="100" spans="1:9" x14ac:dyDescent="0.25">
      <c r="A100" s="52"/>
      <c r="B100" s="53"/>
      <c r="C100" s="17">
        <v>14000</v>
      </c>
      <c r="D100" s="7">
        <v>1.0000000000000001E-5</v>
      </c>
      <c r="E100" s="4">
        <f t="shared" si="0"/>
        <v>1400000000</v>
      </c>
      <c r="F100" s="6">
        <f t="shared" si="1"/>
        <v>9.1461280356782382</v>
      </c>
      <c r="G100" s="51"/>
      <c r="H100" s="54"/>
      <c r="I100" s="52"/>
    </row>
    <row r="101" spans="1:9" x14ac:dyDescent="0.25">
      <c r="A101" s="52" t="s">
        <v>29</v>
      </c>
      <c r="B101" s="53">
        <v>0</v>
      </c>
      <c r="C101" s="4">
        <v>560</v>
      </c>
      <c r="D101" s="4">
        <v>0.1</v>
      </c>
      <c r="E101" s="4">
        <f t="shared" si="0"/>
        <v>5600</v>
      </c>
      <c r="F101" s="6">
        <f t="shared" si="1"/>
        <v>3.7481880270062002</v>
      </c>
      <c r="G101" s="49">
        <f>AVERAGE(F101:F108)</f>
        <v>3.7117096904934854</v>
      </c>
      <c r="H101" s="54">
        <f t="shared" ref="H101" si="28">STDEV(F101:F108)</f>
        <v>0.12235237025481902</v>
      </c>
      <c r="I101" s="52">
        <f t="shared" ref="I101" si="29">H101/2.8284</f>
        <v>4.3258510201816938E-2</v>
      </c>
    </row>
    <row r="102" spans="1:9" x14ac:dyDescent="0.25">
      <c r="A102" s="52"/>
      <c r="B102" s="53"/>
      <c r="C102" s="4">
        <v>520</v>
      </c>
      <c r="D102" s="4">
        <v>0.1</v>
      </c>
      <c r="E102" s="4">
        <f t="shared" si="0"/>
        <v>5200</v>
      </c>
      <c r="F102" s="6">
        <f t="shared" si="1"/>
        <v>3.716003343634799</v>
      </c>
      <c r="G102" s="50"/>
      <c r="H102" s="54"/>
      <c r="I102" s="52"/>
    </row>
    <row r="103" spans="1:9" x14ac:dyDescent="0.25">
      <c r="A103" s="52"/>
      <c r="B103" s="53"/>
      <c r="C103" s="17">
        <v>560</v>
      </c>
      <c r="D103" s="4">
        <v>0.1</v>
      </c>
      <c r="E103" s="4">
        <f t="shared" si="0"/>
        <v>5600</v>
      </c>
      <c r="F103" s="6">
        <f t="shared" si="1"/>
        <v>3.7481880270062002</v>
      </c>
      <c r="G103" s="50"/>
      <c r="H103" s="54"/>
      <c r="I103" s="52"/>
    </row>
    <row r="104" spans="1:9" x14ac:dyDescent="0.25">
      <c r="A104" s="52"/>
      <c r="B104" s="53"/>
      <c r="C104" s="4">
        <v>400</v>
      </c>
      <c r="D104" s="4">
        <v>0.1</v>
      </c>
      <c r="E104" s="4">
        <f t="shared" si="0"/>
        <v>4000</v>
      </c>
      <c r="F104" s="6">
        <f t="shared" si="1"/>
        <v>3.6020599913279625</v>
      </c>
      <c r="G104" s="50"/>
      <c r="H104" s="54"/>
      <c r="I104" s="52"/>
    </row>
    <row r="105" spans="1:9" x14ac:dyDescent="0.25">
      <c r="A105" s="52"/>
      <c r="B105" s="53"/>
      <c r="C105" s="4">
        <v>29</v>
      </c>
      <c r="D105" s="4">
        <v>0.01</v>
      </c>
      <c r="E105" s="4">
        <f t="shared" si="0"/>
        <v>2900</v>
      </c>
      <c r="F105" s="6">
        <f t="shared" si="1"/>
        <v>3.4623979978989561</v>
      </c>
      <c r="G105" s="50"/>
      <c r="H105" s="54"/>
      <c r="I105" s="52"/>
    </row>
    <row r="106" spans="1:9" x14ac:dyDescent="0.25">
      <c r="A106" s="52"/>
      <c r="B106" s="53"/>
      <c r="C106" s="4">
        <v>680</v>
      </c>
      <c r="D106" s="4">
        <v>0.1</v>
      </c>
      <c r="E106" s="4">
        <f t="shared" si="0"/>
        <v>6800</v>
      </c>
      <c r="F106" s="6">
        <f t="shared" si="1"/>
        <v>3.8325089127062362</v>
      </c>
      <c r="G106" s="50"/>
      <c r="H106" s="54"/>
      <c r="I106" s="52"/>
    </row>
    <row r="107" spans="1:9" x14ac:dyDescent="0.25">
      <c r="A107" s="52"/>
      <c r="B107" s="53"/>
      <c r="C107" s="17">
        <v>600</v>
      </c>
      <c r="D107" s="4">
        <v>0.1</v>
      </c>
      <c r="E107" s="4">
        <f t="shared" si="0"/>
        <v>6000</v>
      </c>
      <c r="F107" s="6">
        <f t="shared" si="1"/>
        <v>3.7781512503836434</v>
      </c>
      <c r="G107" s="50"/>
      <c r="H107" s="54"/>
      <c r="I107" s="52"/>
    </row>
    <row r="108" spans="1:9" x14ac:dyDescent="0.25">
      <c r="A108" s="52"/>
      <c r="B108" s="53"/>
      <c r="C108" s="4">
        <v>640</v>
      </c>
      <c r="D108" s="4">
        <v>0.1</v>
      </c>
      <c r="E108" s="4">
        <f t="shared" si="0"/>
        <v>6400</v>
      </c>
      <c r="F108" s="6">
        <f t="shared" si="1"/>
        <v>3.8061799739838871</v>
      </c>
      <c r="G108" s="51"/>
      <c r="H108" s="54"/>
      <c r="I108" s="52"/>
    </row>
    <row r="109" spans="1:9" x14ac:dyDescent="0.25">
      <c r="A109" s="52"/>
      <c r="B109" s="53">
        <v>2</v>
      </c>
      <c r="C109" s="4">
        <v>0</v>
      </c>
      <c r="D109" s="4">
        <v>0.1</v>
      </c>
      <c r="E109" s="7">
        <f t="shared" si="0"/>
        <v>0</v>
      </c>
      <c r="F109" s="8">
        <v>0</v>
      </c>
      <c r="G109" s="49">
        <f t="shared" ref="G109" si="30">AVERAGE(F109:F116)</f>
        <v>0</v>
      </c>
      <c r="H109" s="54">
        <f t="shared" ref="H109" si="31">STDEV(F109:F116)</f>
        <v>0</v>
      </c>
      <c r="I109" s="52">
        <f t="shared" ref="I109" si="32">H109/2.8284</f>
        <v>0</v>
      </c>
    </row>
    <row r="110" spans="1:9" x14ac:dyDescent="0.25">
      <c r="A110" s="52"/>
      <c r="B110" s="53"/>
      <c r="C110" s="4">
        <v>0</v>
      </c>
      <c r="D110" s="4">
        <v>0.1</v>
      </c>
      <c r="E110" s="7">
        <f t="shared" si="0"/>
        <v>0</v>
      </c>
      <c r="F110" s="8">
        <v>0</v>
      </c>
      <c r="G110" s="50"/>
      <c r="H110" s="54"/>
      <c r="I110" s="52"/>
    </row>
    <row r="111" spans="1:9" x14ac:dyDescent="0.25">
      <c r="A111" s="52"/>
      <c r="B111" s="53"/>
      <c r="C111" s="4">
        <v>0</v>
      </c>
      <c r="D111" s="4">
        <v>0.1</v>
      </c>
      <c r="E111" s="7">
        <f t="shared" si="0"/>
        <v>0</v>
      </c>
      <c r="F111" s="8">
        <v>0</v>
      </c>
      <c r="G111" s="50"/>
      <c r="H111" s="54"/>
      <c r="I111" s="52"/>
    </row>
    <row r="112" spans="1:9" x14ac:dyDescent="0.25">
      <c r="A112" s="52"/>
      <c r="B112" s="53"/>
      <c r="C112" s="4">
        <v>0</v>
      </c>
      <c r="D112" s="4">
        <v>0.1</v>
      </c>
      <c r="E112" s="7">
        <f t="shared" si="0"/>
        <v>0</v>
      </c>
      <c r="F112" s="8">
        <v>0</v>
      </c>
      <c r="G112" s="50"/>
      <c r="H112" s="54"/>
      <c r="I112" s="52"/>
    </row>
    <row r="113" spans="1:9" x14ac:dyDescent="0.25">
      <c r="A113" s="52"/>
      <c r="B113" s="53"/>
      <c r="C113" s="4">
        <v>0</v>
      </c>
      <c r="D113" s="4">
        <v>0.1</v>
      </c>
      <c r="E113" s="7">
        <f t="shared" si="0"/>
        <v>0</v>
      </c>
      <c r="F113" s="8">
        <v>0</v>
      </c>
      <c r="G113" s="50"/>
      <c r="H113" s="54"/>
      <c r="I113" s="52"/>
    </row>
    <row r="114" spans="1:9" x14ac:dyDescent="0.25">
      <c r="A114" s="52"/>
      <c r="B114" s="53"/>
      <c r="C114" s="4">
        <v>0</v>
      </c>
      <c r="D114" s="4">
        <v>0.1</v>
      </c>
      <c r="E114" s="7">
        <f t="shared" si="0"/>
        <v>0</v>
      </c>
      <c r="F114" s="8">
        <v>0</v>
      </c>
      <c r="G114" s="50"/>
      <c r="H114" s="54"/>
      <c r="I114" s="52"/>
    </row>
    <row r="115" spans="1:9" x14ac:dyDescent="0.25">
      <c r="A115" s="52"/>
      <c r="B115" s="53"/>
      <c r="C115" s="4">
        <v>0</v>
      </c>
      <c r="D115" s="4">
        <v>0.1</v>
      </c>
      <c r="E115" s="7">
        <f t="shared" si="0"/>
        <v>0</v>
      </c>
      <c r="F115" s="8">
        <v>0</v>
      </c>
      <c r="G115" s="50"/>
      <c r="H115" s="54"/>
      <c r="I115" s="52"/>
    </row>
    <row r="116" spans="1:9" x14ac:dyDescent="0.25">
      <c r="A116" s="52"/>
      <c r="B116" s="53"/>
      <c r="C116" s="4">
        <v>0</v>
      </c>
      <c r="D116" s="4">
        <v>0.1</v>
      </c>
      <c r="E116" s="7">
        <f t="shared" si="0"/>
        <v>0</v>
      </c>
      <c r="F116" s="8">
        <v>0</v>
      </c>
      <c r="G116" s="51"/>
      <c r="H116" s="54"/>
      <c r="I116" s="52"/>
    </row>
    <row r="117" spans="1:9" x14ac:dyDescent="0.25">
      <c r="A117" s="52"/>
      <c r="B117" s="53">
        <v>4</v>
      </c>
      <c r="C117" s="4">
        <v>0</v>
      </c>
      <c r="D117" s="4">
        <v>0.1</v>
      </c>
      <c r="E117" s="4">
        <f t="shared" si="0"/>
        <v>0</v>
      </c>
      <c r="F117" s="6">
        <v>0</v>
      </c>
      <c r="G117" s="49">
        <f t="shared" ref="G117" si="33">AVERAGE(F117:F124)</f>
        <v>0</v>
      </c>
      <c r="H117" s="54">
        <f t="shared" ref="H117" si="34">STDEV(F117:F124)</f>
        <v>0</v>
      </c>
      <c r="I117" s="52">
        <f t="shared" ref="I117" si="35">H117/2.8284</f>
        <v>0</v>
      </c>
    </row>
    <row r="118" spans="1:9" x14ac:dyDescent="0.25">
      <c r="A118" s="52"/>
      <c r="B118" s="53"/>
      <c r="C118" s="4">
        <v>0</v>
      </c>
      <c r="D118" s="4">
        <v>0.1</v>
      </c>
      <c r="E118" s="4">
        <f t="shared" si="0"/>
        <v>0</v>
      </c>
      <c r="F118" s="6">
        <v>0</v>
      </c>
      <c r="G118" s="50"/>
      <c r="H118" s="54"/>
      <c r="I118" s="52"/>
    </row>
    <row r="119" spans="1:9" x14ac:dyDescent="0.25">
      <c r="A119" s="52"/>
      <c r="B119" s="53"/>
      <c r="C119" s="4">
        <v>0</v>
      </c>
      <c r="D119" s="4">
        <v>0.1</v>
      </c>
      <c r="E119" s="4">
        <f t="shared" si="0"/>
        <v>0</v>
      </c>
      <c r="F119" s="6">
        <v>0</v>
      </c>
      <c r="G119" s="50"/>
      <c r="H119" s="54"/>
      <c r="I119" s="52"/>
    </row>
    <row r="120" spans="1:9" x14ac:dyDescent="0.25">
      <c r="A120" s="52"/>
      <c r="B120" s="53"/>
      <c r="C120" s="4">
        <v>0</v>
      </c>
      <c r="D120" s="4">
        <v>0.1</v>
      </c>
      <c r="E120" s="4">
        <f t="shared" si="0"/>
        <v>0</v>
      </c>
      <c r="F120" s="6">
        <v>0</v>
      </c>
      <c r="G120" s="50"/>
      <c r="H120" s="54"/>
      <c r="I120" s="52"/>
    </row>
    <row r="121" spans="1:9" x14ac:dyDescent="0.25">
      <c r="A121" s="52"/>
      <c r="B121" s="53"/>
      <c r="C121" s="4">
        <v>0</v>
      </c>
      <c r="D121" s="4">
        <v>0.1</v>
      </c>
      <c r="E121" s="4">
        <f t="shared" si="0"/>
        <v>0</v>
      </c>
      <c r="F121" s="6">
        <v>0</v>
      </c>
      <c r="G121" s="50"/>
      <c r="H121" s="54"/>
      <c r="I121" s="52"/>
    </row>
    <row r="122" spans="1:9" x14ac:dyDescent="0.25">
      <c r="A122" s="52"/>
      <c r="B122" s="53"/>
      <c r="C122" s="4">
        <v>0</v>
      </c>
      <c r="D122" s="4">
        <v>0.1</v>
      </c>
      <c r="E122" s="4">
        <f t="shared" si="0"/>
        <v>0</v>
      </c>
      <c r="F122" s="6">
        <v>0</v>
      </c>
      <c r="G122" s="50"/>
      <c r="H122" s="54"/>
      <c r="I122" s="52"/>
    </row>
    <row r="123" spans="1:9" x14ac:dyDescent="0.25">
      <c r="A123" s="52"/>
      <c r="B123" s="53"/>
      <c r="C123" s="4">
        <v>0</v>
      </c>
      <c r="D123" s="4">
        <v>0.1</v>
      </c>
      <c r="E123" s="4">
        <f t="shared" si="0"/>
        <v>0</v>
      </c>
      <c r="F123" s="6">
        <v>0</v>
      </c>
      <c r="G123" s="50"/>
      <c r="H123" s="54"/>
      <c r="I123" s="52"/>
    </row>
    <row r="124" spans="1:9" x14ac:dyDescent="0.25">
      <c r="A124" s="52"/>
      <c r="B124" s="53"/>
      <c r="C124" s="4">
        <v>0</v>
      </c>
      <c r="D124" s="4">
        <v>0.1</v>
      </c>
      <c r="E124" s="4">
        <f t="shared" si="0"/>
        <v>0</v>
      </c>
      <c r="F124" s="6">
        <v>0</v>
      </c>
      <c r="G124" s="51"/>
      <c r="H124" s="54"/>
      <c r="I124" s="52"/>
    </row>
    <row r="125" spans="1:9" x14ac:dyDescent="0.25">
      <c r="A125" s="52"/>
      <c r="B125" s="53">
        <v>8</v>
      </c>
      <c r="C125" s="4">
        <v>0</v>
      </c>
      <c r="D125" s="4">
        <v>0.1</v>
      </c>
      <c r="E125" s="7">
        <f t="shared" si="0"/>
        <v>0</v>
      </c>
      <c r="F125" s="8">
        <v>0</v>
      </c>
      <c r="G125" s="49">
        <f t="shared" ref="G125" si="36">AVERAGE(F125:F132)</f>
        <v>0</v>
      </c>
      <c r="H125" s="54">
        <f t="shared" ref="H125" si="37">STDEV(F125:F132)</f>
        <v>0</v>
      </c>
      <c r="I125" s="52">
        <f t="shared" ref="I125" si="38">H125/2.8284</f>
        <v>0</v>
      </c>
    </row>
    <row r="126" spans="1:9" x14ac:dyDescent="0.25">
      <c r="A126" s="52"/>
      <c r="B126" s="53"/>
      <c r="C126" s="4">
        <v>0</v>
      </c>
      <c r="D126" s="4">
        <v>0.1</v>
      </c>
      <c r="E126" s="7">
        <f t="shared" si="0"/>
        <v>0</v>
      </c>
      <c r="F126" s="8">
        <v>0</v>
      </c>
      <c r="G126" s="50"/>
      <c r="H126" s="54"/>
      <c r="I126" s="52"/>
    </row>
    <row r="127" spans="1:9" x14ac:dyDescent="0.25">
      <c r="A127" s="52"/>
      <c r="B127" s="53"/>
      <c r="C127" s="4">
        <v>0</v>
      </c>
      <c r="D127" s="4">
        <v>0.1</v>
      </c>
      <c r="E127" s="7">
        <f t="shared" si="0"/>
        <v>0</v>
      </c>
      <c r="F127" s="8">
        <v>0</v>
      </c>
      <c r="G127" s="50"/>
      <c r="H127" s="54"/>
      <c r="I127" s="52"/>
    </row>
    <row r="128" spans="1:9" x14ac:dyDescent="0.25">
      <c r="A128" s="52"/>
      <c r="B128" s="53"/>
      <c r="C128" s="4">
        <v>0</v>
      </c>
      <c r="D128" s="4">
        <v>0.1</v>
      </c>
      <c r="E128" s="7">
        <f t="shared" si="0"/>
        <v>0</v>
      </c>
      <c r="F128" s="8">
        <v>0</v>
      </c>
      <c r="G128" s="50"/>
      <c r="H128" s="54"/>
      <c r="I128" s="52"/>
    </row>
    <row r="129" spans="1:9" x14ac:dyDescent="0.25">
      <c r="A129" s="52"/>
      <c r="B129" s="53"/>
      <c r="C129" s="4">
        <v>0</v>
      </c>
      <c r="D129" s="4">
        <v>0.1</v>
      </c>
      <c r="E129" s="7">
        <f t="shared" si="0"/>
        <v>0</v>
      </c>
      <c r="F129" s="8">
        <v>0</v>
      </c>
      <c r="G129" s="50"/>
      <c r="H129" s="54"/>
      <c r="I129" s="52"/>
    </row>
    <row r="130" spans="1:9" x14ac:dyDescent="0.25">
      <c r="A130" s="52"/>
      <c r="B130" s="53"/>
      <c r="C130" s="4">
        <v>0</v>
      </c>
      <c r="D130" s="4">
        <v>0.1</v>
      </c>
      <c r="E130" s="7">
        <f t="shared" si="0"/>
        <v>0</v>
      </c>
      <c r="F130" s="8">
        <v>0</v>
      </c>
      <c r="G130" s="50"/>
      <c r="H130" s="54"/>
      <c r="I130" s="52"/>
    </row>
    <row r="131" spans="1:9" x14ac:dyDescent="0.25">
      <c r="A131" s="52"/>
      <c r="B131" s="53"/>
      <c r="C131" s="4">
        <v>0</v>
      </c>
      <c r="D131" s="4">
        <v>0.1</v>
      </c>
      <c r="E131" s="7">
        <f t="shared" si="0"/>
        <v>0</v>
      </c>
      <c r="F131" s="8">
        <v>0</v>
      </c>
      <c r="G131" s="50"/>
      <c r="H131" s="54"/>
      <c r="I131" s="52"/>
    </row>
    <row r="132" spans="1:9" x14ac:dyDescent="0.25">
      <c r="A132" s="52"/>
      <c r="B132" s="53"/>
      <c r="C132" s="4">
        <v>0</v>
      </c>
      <c r="D132" s="4">
        <v>0.1</v>
      </c>
      <c r="E132" s="7">
        <f t="shared" si="0"/>
        <v>0</v>
      </c>
      <c r="F132" s="8">
        <v>0</v>
      </c>
      <c r="G132" s="51"/>
      <c r="H132" s="54"/>
      <c r="I132" s="52"/>
    </row>
    <row r="133" spans="1:9" x14ac:dyDescent="0.25">
      <c r="A133" s="52"/>
      <c r="B133" s="53">
        <v>12</v>
      </c>
      <c r="C133" s="4">
        <v>0</v>
      </c>
      <c r="D133" s="4">
        <v>0.1</v>
      </c>
      <c r="E133" s="7">
        <f t="shared" si="0"/>
        <v>0</v>
      </c>
      <c r="F133" s="8">
        <v>0</v>
      </c>
      <c r="G133" s="49">
        <f t="shared" ref="G133" si="39">AVERAGE(F133:F140)</f>
        <v>0</v>
      </c>
      <c r="H133" s="54">
        <f t="shared" ref="H133" si="40">STDEV(F133:F140)</f>
        <v>0</v>
      </c>
      <c r="I133" s="52">
        <f t="shared" ref="I133" si="41">H133/2.8284</f>
        <v>0</v>
      </c>
    </row>
    <row r="134" spans="1:9" x14ac:dyDescent="0.25">
      <c r="A134" s="52"/>
      <c r="B134" s="53"/>
      <c r="C134" s="4">
        <v>0</v>
      </c>
      <c r="D134" s="4">
        <v>0.1</v>
      </c>
      <c r="E134" s="7">
        <f t="shared" si="0"/>
        <v>0</v>
      </c>
      <c r="F134" s="8">
        <v>0</v>
      </c>
      <c r="G134" s="50"/>
      <c r="H134" s="54"/>
      <c r="I134" s="52"/>
    </row>
    <row r="135" spans="1:9" x14ac:dyDescent="0.25">
      <c r="A135" s="52"/>
      <c r="B135" s="53"/>
      <c r="C135" s="4">
        <v>0</v>
      </c>
      <c r="D135" s="4">
        <v>0.1</v>
      </c>
      <c r="E135" s="7">
        <f t="shared" si="0"/>
        <v>0</v>
      </c>
      <c r="F135" s="8">
        <v>0</v>
      </c>
      <c r="G135" s="50"/>
      <c r="H135" s="54"/>
      <c r="I135" s="52"/>
    </row>
    <row r="136" spans="1:9" x14ac:dyDescent="0.25">
      <c r="A136" s="52"/>
      <c r="B136" s="53"/>
      <c r="C136" s="4">
        <v>0</v>
      </c>
      <c r="D136" s="4">
        <v>0.1</v>
      </c>
      <c r="E136" s="7">
        <f t="shared" si="0"/>
        <v>0</v>
      </c>
      <c r="F136" s="8">
        <v>0</v>
      </c>
      <c r="G136" s="50"/>
      <c r="H136" s="54"/>
      <c r="I136" s="52"/>
    </row>
    <row r="137" spans="1:9" x14ac:dyDescent="0.25">
      <c r="A137" s="52"/>
      <c r="B137" s="53"/>
      <c r="C137" s="4">
        <v>0</v>
      </c>
      <c r="D137" s="4">
        <v>0.1</v>
      </c>
      <c r="E137" s="7">
        <f t="shared" si="0"/>
        <v>0</v>
      </c>
      <c r="F137" s="8">
        <v>0</v>
      </c>
      <c r="G137" s="50"/>
      <c r="H137" s="54"/>
      <c r="I137" s="52"/>
    </row>
    <row r="138" spans="1:9" x14ac:dyDescent="0.25">
      <c r="A138" s="52"/>
      <c r="B138" s="53"/>
      <c r="C138" s="4">
        <v>0</v>
      </c>
      <c r="D138" s="4">
        <v>0.1</v>
      </c>
      <c r="E138" s="7">
        <f t="shared" si="0"/>
        <v>0</v>
      </c>
      <c r="F138" s="8">
        <v>0</v>
      </c>
      <c r="G138" s="50"/>
      <c r="H138" s="54"/>
      <c r="I138" s="52"/>
    </row>
    <row r="139" spans="1:9" x14ac:dyDescent="0.25">
      <c r="A139" s="52"/>
      <c r="B139" s="53"/>
      <c r="C139" s="4">
        <v>0</v>
      </c>
      <c r="D139" s="4">
        <v>0.1</v>
      </c>
      <c r="E139" s="7">
        <f t="shared" si="0"/>
        <v>0</v>
      </c>
      <c r="F139" s="8">
        <v>0</v>
      </c>
      <c r="G139" s="50"/>
      <c r="H139" s="54"/>
      <c r="I139" s="52"/>
    </row>
    <row r="140" spans="1:9" x14ac:dyDescent="0.25">
      <c r="A140" s="52"/>
      <c r="B140" s="53"/>
      <c r="C140" s="4">
        <v>0</v>
      </c>
      <c r="D140" s="4">
        <v>0.1</v>
      </c>
      <c r="E140" s="7">
        <f t="shared" si="0"/>
        <v>0</v>
      </c>
      <c r="F140" s="8">
        <v>0</v>
      </c>
      <c r="G140" s="51"/>
      <c r="H140" s="54"/>
      <c r="I140" s="52"/>
    </row>
    <row r="141" spans="1:9" x14ac:dyDescent="0.25">
      <c r="A141" s="52"/>
      <c r="B141" s="53">
        <v>24</v>
      </c>
      <c r="C141" s="4">
        <v>0</v>
      </c>
      <c r="D141" s="4">
        <v>0.1</v>
      </c>
      <c r="E141" s="7">
        <f t="shared" si="0"/>
        <v>0</v>
      </c>
      <c r="F141" s="8">
        <v>0</v>
      </c>
      <c r="G141" s="49">
        <f t="shared" ref="G141" si="42">AVERAGE(F141:F148)</f>
        <v>0</v>
      </c>
      <c r="H141" s="54">
        <f t="shared" ref="H141" si="43">STDEV(F141:F148)</f>
        <v>0</v>
      </c>
      <c r="I141" s="52">
        <f t="shared" ref="I141" si="44">H141/2.8284</f>
        <v>0</v>
      </c>
    </row>
    <row r="142" spans="1:9" x14ac:dyDescent="0.25">
      <c r="A142" s="52"/>
      <c r="B142" s="53"/>
      <c r="C142" s="4">
        <v>0</v>
      </c>
      <c r="D142" s="4">
        <v>0.1</v>
      </c>
      <c r="E142" s="7">
        <f t="shared" si="0"/>
        <v>0</v>
      </c>
      <c r="F142" s="8">
        <v>0</v>
      </c>
      <c r="G142" s="50"/>
      <c r="H142" s="54"/>
      <c r="I142" s="52"/>
    </row>
    <row r="143" spans="1:9" x14ac:dyDescent="0.25">
      <c r="A143" s="52"/>
      <c r="B143" s="53"/>
      <c r="C143" s="4">
        <v>0</v>
      </c>
      <c r="D143" s="4">
        <v>0.1</v>
      </c>
      <c r="E143" s="7">
        <f t="shared" si="0"/>
        <v>0</v>
      </c>
      <c r="F143" s="8">
        <v>0</v>
      </c>
      <c r="G143" s="50"/>
      <c r="H143" s="54"/>
      <c r="I143" s="52"/>
    </row>
    <row r="144" spans="1:9" x14ac:dyDescent="0.25">
      <c r="A144" s="52"/>
      <c r="B144" s="53"/>
      <c r="C144" s="4">
        <v>0</v>
      </c>
      <c r="D144" s="4">
        <v>0.1</v>
      </c>
      <c r="E144" s="7">
        <f t="shared" si="0"/>
        <v>0</v>
      </c>
      <c r="F144" s="8">
        <v>0</v>
      </c>
      <c r="G144" s="50"/>
      <c r="H144" s="54"/>
      <c r="I144" s="52"/>
    </row>
    <row r="145" spans="1:9" x14ac:dyDescent="0.25">
      <c r="A145" s="52"/>
      <c r="B145" s="53"/>
      <c r="C145" s="4">
        <v>0</v>
      </c>
      <c r="D145" s="4">
        <v>0.1</v>
      </c>
      <c r="E145" s="7">
        <f t="shared" si="0"/>
        <v>0</v>
      </c>
      <c r="F145" s="8">
        <v>0</v>
      </c>
      <c r="G145" s="50"/>
      <c r="H145" s="54"/>
      <c r="I145" s="52"/>
    </row>
    <row r="146" spans="1:9" x14ac:dyDescent="0.25">
      <c r="A146" s="52"/>
      <c r="B146" s="53"/>
      <c r="C146" s="4">
        <v>0</v>
      </c>
      <c r="D146" s="4">
        <v>0.1</v>
      </c>
      <c r="E146" s="7">
        <f t="shared" si="0"/>
        <v>0</v>
      </c>
      <c r="F146" s="8">
        <v>0</v>
      </c>
      <c r="G146" s="50"/>
      <c r="H146" s="54"/>
      <c r="I146" s="52"/>
    </row>
    <row r="147" spans="1:9" x14ac:dyDescent="0.25">
      <c r="A147" s="52"/>
      <c r="B147" s="53"/>
      <c r="C147" s="4">
        <v>0</v>
      </c>
      <c r="D147" s="4">
        <v>0.1</v>
      </c>
      <c r="E147" s="7">
        <f t="shared" si="0"/>
        <v>0</v>
      </c>
      <c r="F147" s="8">
        <v>0</v>
      </c>
      <c r="G147" s="50"/>
      <c r="H147" s="54"/>
      <c r="I147" s="52"/>
    </row>
    <row r="148" spans="1:9" x14ac:dyDescent="0.25">
      <c r="A148" s="52"/>
      <c r="B148" s="53"/>
      <c r="C148" s="4">
        <v>0</v>
      </c>
      <c r="D148" s="4">
        <v>0.1</v>
      </c>
      <c r="E148" s="7">
        <f t="shared" si="0"/>
        <v>0</v>
      </c>
      <c r="F148" s="8">
        <v>0</v>
      </c>
      <c r="G148" s="51"/>
      <c r="H148" s="54"/>
      <c r="I148" s="52"/>
    </row>
    <row r="149" spans="1:9" x14ac:dyDescent="0.25">
      <c r="A149" s="52" t="s">
        <v>30</v>
      </c>
      <c r="B149" s="53">
        <v>0</v>
      </c>
      <c r="C149" s="4">
        <v>1050</v>
      </c>
      <c r="D149" s="4">
        <v>0.1</v>
      </c>
      <c r="E149" s="4">
        <f t="shared" si="0"/>
        <v>10500</v>
      </c>
      <c r="F149" s="6">
        <f t="shared" si="1"/>
        <v>4.0211892990699383</v>
      </c>
      <c r="G149" s="49">
        <f>AVERAGE(F149:F156)</f>
        <v>3.8501885585573121</v>
      </c>
      <c r="H149" s="54">
        <f t="shared" ref="H149" si="45">STDEV(F149:F156)</f>
        <v>0.2599492846093337</v>
      </c>
      <c r="I149" s="52">
        <f>H149/2.2361</f>
        <v>0.11625118939641953</v>
      </c>
    </row>
    <row r="150" spans="1:9" x14ac:dyDescent="0.25">
      <c r="A150" s="52"/>
      <c r="B150" s="53"/>
      <c r="C150" s="4">
        <v>1560</v>
      </c>
      <c r="D150" s="4">
        <v>0.1</v>
      </c>
      <c r="E150" s="4">
        <f t="shared" si="0"/>
        <v>15600</v>
      </c>
      <c r="F150" s="6">
        <f t="shared" si="1"/>
        <v>4.1931245983544612</v>
      </c>
      <c r="G150" s="50"/>
      <c r="H150" s="54"/>
      <c r="I150" s="52"/>
    </row>
    <row r="151" spans="1:9" x14ac:dyDescent="0.25">
      <c r="A151" s="52"/>
      <c r="B151" s="53"/>
      <c r="C151" s="17">
        <v>400</v>
      </c>
      <c r="D151" s="4">
        <v>0.1</v>
      </c>
      <c r="E151" s="4">
        <f t="shared" si="0"/>
        <v>4000</v>
      </c>
      <c r="F151" s="6">
        <f t="shared" si="1"/>
        <v>3.6020599913279625</v>
      </c>
      <c r="G151" s="50"/>
      <c r="H151" s="54"/>
      <c r="I151" s="52"/>
    </row>
    <row r="152" spans="1:9" x14ac:dyDescent="0.25">
      <c r="A152" s="52"/>
      <c r="B152" s="53"/>
      <c r="C152" s="4">
        <v>400</v>
      </c>
      <c r="D152" s="4">
        <v>0.1</v>
      </c>
      <c r="E152" s="4">
        <f t="shared" si="0"/>
        <v>4000</v>
      </c>
      <c r="F152" s="6">
        <f t="shared" ref="F152:F153" si="46">LOG(E152)</f>
        <v>3.6020599913279625</v>
      </c>
      <c r="G152" s="50"/>
      <c r="H152" s="54"/>
      <c r="I152" s="52"/>
    </row>
    <row r="153" spans="1:9" x14ac:dyDescent="0.25">
      <c r="A153" s="52"/>
      <c r="B153" s="53"/>
      <c r="C153" s="4">
        <v>680</v>
      </c>
      <c r="D153" s="4">
        <v>0.1</v>
      </c>
      <c r="E153" s="4">
        <f t="shared" si="0"/>
        <v>6800</v>
      </c>
      <c r="F153" s="6">
        <f t="shared" si="46"/>
        <v>3.8325089127062362</v>
      </c>
      <c r="G153" s="50"/>
      <c r="H153" s="54"/>
      <c r="I153" s="52"/>
    </row>
    <row r="154" spans="1:9" x14ac:dyDescent="0.25">
      <c r="A154" s="52"/>
      <c r="B154" s="53"/>
      <c r="C154" s="4"/>
      <c r="D154" s="4"/>
      <c r="E154" s="4"/>
      <c r="F154" s="6"/>
      <c r="G154" s="50"/>
      <c r="H154" s="54"/>
      <c r="I154" s="52"/>
    </row>
    <row r="155" spans="1:9" x14ac:dyDescent="0.25">
      <c r="A155" s="52"/>
      <c r="B155" s="53"/>
      <c r="C155" s="17"/>
      <c r="D155" s="4"/>
      <c r="E155" s="4"/>
      <c r="F155" s="6"/>
      <c r="G155" s="50"/>
      <c r="H155" s="54"/>
      <c r="I155" s="52"/>
    </row>
    <row r="156" spans="1:9" x14ac:dyDescent="0.25">
      <c r="A156" s="52"/>
      <c r="B156" s="53"/>
      <c r="C156" s="3"/>
      <c r="D156" s="4"/>
      <c r="E156" s="4"/>
      <c r="F156" s="6"/>
      <c r="G156" s="51"/>
      <c r="H156" s="54"/>
      <c r="I156" s="52"/>
    </row>
    <row r="157" spans="1:9" x14ac:dyDescent="0.25">
      <c r="A157" s="52"/>
      <c r="B157" s="53">
        <v>2</v>
      </c>
      <c r="C157" s="4">
        <v>0</v>
      </c>
      <c r="D157" s="4">
        <v>0.1</v>
      </c>
      <c r="E157" s="7">
        <f t="shared" si="0"/>
        <v>0</v>
      </c>
      <c r="F157" s="8">
        <v>0</v>
      </c>
      <c r="G157" s="49">
        <f t="shared" ref="G157" si="47">AVERAGE(F157:F164)</f>
        <v>0</v>
      </c>
      <c r="H157" s="54">
        <f t="shared" ref="H157" si="48">STDEV(F157:F164)</f>
        <v>0</v>
      </c>
      <c r="I157" s="52">
        <f>H157/2.8284</f>
        <v>0</v>
      </c>
    </row>
    <row r="158" spans="1:9" x14ac:dyDescent="0.25">
      <c r="A158" s="52"/>
      <c r="B158" s="53"/>
      <c r="C158" s="4">
        <v>0</v>
      </c>
      <c r="D158" s="4">
        <v>0.1</v>
      </c>
      <c r="E158" s="7">
        <f t="shared" si="0"/>
        <v>0</v>
      </c>
      <c r="F158" s="8">
        <v>0</v>
      </c>
      <c r="G158" s="50"/>
      <c r="H158" s="54"/>
      <c r="I158" s="52"/>
    </row>
    <row r="159" spans="1:9" x14ac:dyDescent="0.25">
      <c r="A159" s="52"/>
      <c r="B159" s="53"/>
      <c r="C159" s="4">
        <v>0</v>
      </c>
      <c r="D159" s="4">
        <v>0.1</v>
      </c>
      <c r="E159" s="7">
        <f t="shared" si="0"/>
        <v>0</v>
      </c>
      <c r="F159" s="8">
        <v>0</v>
      </c>
      <c r="G159" s="50"/>
      <c r="H159" s="54"/>
      <c r="I159" s="52"/>
    </row>
    <row r="160" spans="1:9" x14ac:dyDescent="0.25">
      <c r="A160" s="52"/>
      <c r="B160" s="53"/>
      <c r="C160" s="4">
        <v>0</v>
      </c>
      <c r="D160" s="4">
        <v>0.1</v>
      </c>
      <c r="E160" s="7">
        <f t="shared" si="0"/>
        <v>0</v>
      </c>
      <c r="F160" s="8">
        <v>0</v>
      </c>
      <c r="G160" s="50"/>
      <c r="H160" s="54"/>
      <c r="I160" s="52"/>
    </row>
    <row r="161" spans="1:9" x14ac:dyDescent="0.25">
      <c r="A161" s="52"/>
      <c r="B161" s="53"/>
      <c r="C161" s="4">
        <v>0</v>
      </c>
      <c r="D161" s="4">
        <v>0.1</v>
      </c>
      <c r="E161" s="7">
        <f t="shared" si="0"/>
        <v>0</v>
      </c>
      <c r="F161" s="8">
        <v>0</v>
      </c>
      <c r="G161" s="50"/>
      <c r="H161" s="54"/>
      <c r="I161" s="52"/>
    </row>
    <row r="162" spans="1:9" x14ac:dyDescent="0.25">
      <c r="A162" s="52"/>
      <c r="B162" s="53"/>
      <c r="C162" s="4">
        <v>0</v>
      </c>
      <c r="D162" s="4">
        <v>0.1</v>
      </c>
      <c r="E162" s="7">
        <f t="shared" si="0"/>
        <v>0</v>
      </c>
      <c r="F162" s="8">
        <v>0</v>
      </c>
      <c r="G162" s="50"/>
      <c r="H162" s="54"/>
      <c r="I162" s="52"/>
    </row>
    <row r="163" spans="1:9" x14ac:dyDescent="0.25">
      <c r="A163" s="52"/>
      <c r="B163" s="53"/>
      <c r="C163" s="4">
        <v>0</v>
      </c>
      <c r="D163" s="4">
        <v>0.1</v>
      </c>
      <c r="E163" s="7">
        <f t="shared" si="0"/>
        <v>0</v>
      </c>
      <c r="F163" s="8">
        <v>0</v>
      </c>
      <c r="G163" s="50"/>
      <c r="H163" s="54"/>
      <c r="I163" s="52"/>
    </row>
    <row r="164" spans="1:9" x14ac:dyDescent="0.25">
      <c r="A164" s="52"/>
      <c r="B164" s="53"/>
      <c r="C164" s="4">
        <v>0</v>
      </c>
      <c r="D164" s="4">
        <v>0.1</v>
      </c>
      <c r="E164" s="7">
        <f t="shared" si="0"/>
        <v>0</v>
      </c>
      <c r="F164" s="8">
        <v>0</v>
      </c>
      <c r="G164" s="51"/>
      <c r="H164" s="54"/>
      <c r="I164" s="52"/>
    </row>
    <row r="165" spans="1:9" x14ac:dyDescent="0.25">
      <c r="A165" s="52"/>
      <c r="B165" s="53">
        <v>4</v>
      </c>
      <c r="C165" s="4">
        <v>0</v>
      </c>
      <c r="D165" s="4">
        <v>0.1</v>
      </c>
      <c r="E165" s="7">
        <f t="shared" si="0"/>
        <v>0</v>
      </c>
      <c r="F165" s="8">
        <v>0</v>
      </c>
      <c r="G165" s="49">
        <f t="shared" ref="G165" si="49">AVERAGE(F165:F172)</f>
        <v>0</v>
      </c>
      <c r="H165" s="54">
        <f t="shared" ref="H165" si="50">STDEV(F165:F172)</f>
        <v>0</v>
      </c>
      <c r="I165" s="52">
        <f t="shared" ref="I165" si="51">H165/2.8284</f>
        <v>0</v>
      </c>
    </row>
    <row r="166" spans="1:9" x14ac:dyDescent="0.25">
      <c r="A166" s="52"/>
      <c r="B166" s="53"/>
      <c r="C166" s="4">
        <v>0</v>
      </c>
      <c r="D166" s="4">
        <v>0.1</v>
      </c>
      <c r="E166" s="7">
        <f t="shared" si="0"/>
        <v>0</v>
      </c>
      <c r="F166" s="8">
        <v>0</v>
      </c>
      <c r="G166" s="50"/>
      <c r="H166" s="54"/>
      <c r="I166" s="52"/>
    </row>
    <row r="167" spans="1:9" x14ac:dyDescent="0.25">
      <c r="A167" s="52"/>
      <c r="B167" s="53"/>
      <c r="C167" s="4">
        <v>0</v>
      </c>
      <c r="D167" s="4">
        <v>0.1</v>
      </c>
      <c r="E167" s="7">
        <f t="shared" si="0"/>
        <v>0</v>
      </c>
      <c r="F167" s="8">
        <v>0</v>
      </c>
      <c r="G167" s="50"/>
      <c r="H167" s="54"/>
      <c r="I167" s="52"/>
    </row>
    <row r="168" spans="1:9" x14ac:dyDescent="0.25">
      <c r="A168" s="52"/>
      <c r="B168" s="53"/>
      <c r="C168" s="4">
        <v>0</v>
      </c>
      <c r="D168" s="4">
        <v>0.1</v>
      </c>
      <c r="E168" s="7">
        <f t="shared" si="0"/>
        <v>0</v>
      </c>
      <c r="F168" s="8">
        <v>0</v>
      </c>
      <c r="G168" s="50"/>
      <c r="H168" s="54"/>
      <c r="I168" s="52"/>
    </row>
    <row r="169" spans="1:9" x14ac:dyDescent="0.25">
      <c r="A169" s="52"/>
      <c r="B169" s="53"/>
      <c r="C169" s="4">
        <v>0</v>
      </c>
      <c r="D169" s="4">
        <v>0.1</v>
      </c>
      <c r="E169" s="7">
        <f t="shared" si="0"/>
        <v>0</v>
      </c>
      <c r="F169" s="8">
        <v>0</v>
      </c>
      <c r="G169" s="50"/>
      <c r="H169" s="54"/>
      <c r="I169" s="52"/>
    </row>
    <row r="170" spans="1:9" x14ac:dyDescent="0.25">
      <c r="A170" s="52"/>
      <c r="B170" s="53"/>
      <c r="C170" s="4">
        <v>0</v>
      </c>
      <c r="D170" s="4">
        <v>0.1</v>
      </c>
      <c r="E170" s="7">
        <f t="shared" si="0"/>
        <v>0</v>
      </c>
      <c r="F170" s="8">
        <v>0</v>
      </c>
      <c r="G170" s="50"/>
      <c r="H170" s="54"/>
      <c r="I170" s="52"/>
    </row>
    <row r="171" spans="1:9" x14ac:dyDescent="0.25">
      <c r="A171" s="52"/>
      <c r="B171" s="53"/>
      <c r="C171" s="4">
        <v>0</v>
      </c>
      <c r="D171" s="4">
        <v>0.1</v>
      </c>
      <c r="E171" s="7">
        <f t="shared" si="0"/>
        <v>0</v>
      </c>
      <c r="F171" s="8">
        <v>0</v>
      </c>
      <c r="G171" s="50"/>
      <c r="H171" s="54"/>
      <c r="I171" s="52"/>
    </row>
    <row r="172" spans="1:9" x14ac:dyDescent="0.25">
      <c r="A172" s="52"/>
      <c r="B172" s="53"/>
      <c r="C172" s="4">
        <v>0</v>
      </c>
      <c r="D172" s="4">
        <v>0.1</v>
      </c>
      <c r="E172" s="7">
        <f t="shared" si="0"/>
        <v>0</v>
      </c>
      <c r="F172" s="8">
        <v>0</v>
      </c>
      <c r="G172" s="51"/>
      <c r="H172" s="54"/>
      <c r="I172" s="52"/>
    </row>
    <row r="173" spans="1:9" x14ac:dyDescent="0.25">
      <c r="A173" s="52"/>
      <c r="B173" s="53">
        <v>8</v>
      </c>
      <c r="C173" s="4">
        <v>0</v>
      </c>
      <c r="D173" s="4">
        <v>0.1</v>
      </c>
      <c r="E173" s="7">
        <f t="shared" si="0"/>
        <v>0</v>
      </c>
      <c r="F173" s="8">
        <v>0</v>
      </c>
      <c r="G173" s="49">
        <f t="shared" ref="G173" si="52">AVERAGE(F173:F180)</f>
        <v>0</v>
      </c>
      <c r="H173" s="54">
        <f t="shared" ref="H173" si="53">STDEV(F173:F180)</f>
        <v>0</v>
      </c>
      <c r="I173" s="52">
        <f t="shared" ref="I173" si="54">H173/2.8284</f>
        <v>0</v>
      </c>
    </row>
    <row r="174" spans="1:9" x14ac:dyDescent="0.25">
      <c r="A174" s="52"/>
      <c r="B174" s="53"/>
      <c r="C174" s="4">
        <v>0</v>
      </c>
      <c r="D174" s="4">
        <v>0.1</v>
      </c>
      <c r="E174" s="7">
        <f t="shared" si="0"/>
        <v>0</v>
      </c>
      <c r="F174" s="8">
        <v>0</v>
      </c>
      <c r="G174" s="50"/>
      <c r="H174" s="54"/>
      <c r="I174" s="52"/>
    </row>
    <row r="175" spans="1:9" x14ac:dyDescent="0.25">
      <c r="A175" s="52"/>
      <c r="B175" s="53"/>
      <c r="C175" s="4">
        <v>0</v>
      </c>
      <c r="D175" s="4">
        <v>0.1</v>
      </c>
      <c r="E175" s="7">
        <f t="shared" si="0"/>
        <v>0</v>
      </c>
      <c r="F175" s="8">
        <v>0</v>
      </c>
      <c r="G175" s="50"/>
      <c r="H175" s="54"/>
      <c r="I175" s="52"/>
    </row>
    <row r="176" spans="1:9" x14ac:dyDescent="0.25">
      <c r="A176" s="52"/>
      <c r="B176" s="53"/>
      <c r="C176" s="4">
        <v>0</v>
      </c>
      <c r="D176" s="4">
        <v>0.1</v>
      </c>
      <c r="E176" s="7">
        <f t="shared" si="0"/>
        <v>0</v>
      </c>
      <c r="F176" s="8">
        <v>0</v>
      </c>
      <c r="G176" s="50"/>
      <c r="H176" s="54"/>
      <c r="I176" s="52"/>
    </row>
    <row r="177" spans="1:9" x14ac:dyDescent="0.25">
      <c r="A177" s="52"/>
      <c r="B177" s="53"/>
      <c r="C177" s="4">
        <v>0</v>
      </c>
      <c r="D177" s="4">
        <v>0.1</v>
      </c>
      <c r="E177" s="7">
        <f t="shared" si="0"/>
        <v>0</v>
      </c>
      <c r="F177" s="8">
        <v>0</v>
      </c>
      <c r="G177" s="50"/>
      <c r="H177" s="54"/>
      <c r="I177" s="52"/>
    </row>
    <row r="178" spans="1:9" x14ac:dyDescent="0.25">
      <c r="A178" s="52"/>
      <c r="B178" s="53"/>
      <c r="C178" s="4">
        <v>0</v>
      </c>
      <c r="D178" s="4">
        <v>0.1</v>
      </c>
      <c r="E178" s="7">
        <f t="shared" si="0"/>
        <v>0</v>
      </c>
      <c r="F178" s="8">
        <v>0</v>
      </c>
      <c r="G178" s="50"/>
      <c r="H178" s="54"/>
      <c r="I178" s="52"/>
    </row>
    <row r="179" spans="1:9" x14ac:dyDescent="0.25">
      <c r="A179" s="52"/>
      <c r="B179" s="53"/>
      <c r="C179" s="4">
        <v>0</v>
      </c>
      <c r="D179" s="4">
        <v>0.1</v>
      </c>
      <c r="E179" s="7">
        <f t="shared" si="0"/>
        <v>0</v>
      </c>
      <c r="F179" s="8">
        <v>0</v>
      </c>
      <c r="G179" s="50"/>
      <c r="H179" s="54"/>
      <c r="I179" s="52"/>
    </row>
    <row r="180" spans="1:9" x14ac:dyDescent="0.25">
      <c r="A180" s="52"/>
      <c r="B180" s="53"/>
      <c r="C180" s="4">
        <v>0</v>
      </c>
      <c r="D180" s="4">
        <v>0.1</v>
      </c>
      <c r="E180" s="7">
        <f t="shared" si="0"/>
        <v>0</v>
      </c>
      <c r="F180" s="8">
        <v>0</v>
      </c>
      <c r="G180" s="51"/>
      <c r="H180" s="54"/>
      <c r="I180" s="52"/>
    </row>
    <row r="181" spans="1:9" x14ac:dyDescent="0.25">
      <c r="A181" s="52"/>
      <c r="B181" s="53">
        <v>12</v>
      </c>
      <c r="C181" s="4">
        <v>0</v>
      </c>
      <c r="D181" s="4">
        <v>0.1</v>
      </c>
      <c r="E181" s="7">
        <f t="shared" si="0"/>
        <v>0</v>
      </c>
      <c r="F181" s="8">
        <v>0</v>
      </c>
      <c r="G181" s="49">
        <f t="shared" ref="G181" si="55">AVERAGE(F181:F188)</f>
        <v>0</v>
      </c>
      <c r="H181" s="54">
        <f t="shared" ref="H181" si="56">STDEV(F181:F188)</f>
        <v>0</v>
      </c>
      <c r="I181" s="52">
        <f t="shared" ref="I181" si="57">H181/2.8284</f>
        <v>0</v>
      </c>
    </row>
    <row r="182" spans="1:9" x14ac:dyDescent="0.25">
      <c r="A182" s="52"/>
      <c r="B182" s="53"/>
      <c r="C182" s="4">
        <v>0</v>
      </c>
      <c r="D182" s="4">
        <v>0.1</v>
      </c>
      <c r="E182" s="7">
        <f t="shared" si="0"/>
        <v>0</v>
      </c>
      <c r="F182" s="8">
        <v>0</v>
      </c>
      <c r="G182" s="50"/>
      <c r="H182" s="54"/>
      <c r="I182" s="52"/>
    </row>
    <row r="183" spans="1:9" x14ac:dyDescent="0.25">
      <c r="A183" s="52"/>
      <c r="B183" s="53"/>
      <c r="C183" s="4">
        <v>0</v>
      </c>
      <c r="D183" s="4">
        <v>0.1</v>
      </c>
      <c r="E183" s="7">
        <f t="shared" si="0"/>
        <v>0</v>
      </c>
      <c r="F183" s="8">
        <v>0</v>
      </c>
      <c r="G183" s="50"/>
      <c r="H183" s="54"/>
      <c r="I183" s="52"/>
    </row>
    <row r="184" spans="1:9" x14ac:dyDescent="0.25">
      <c r="A184" s="52"/>
      <c r="B184" s="53"/>
      <c r="C184" s="4">
        <v>0</v>
      </c>
      <c r="D184" s="4">
        <v>0.1</v>
      </c>
      <c r="E184" s="7">
        <f t="shared" si="0"/>
        <v>0</v>
      </c>
      <c r="F184" s="8">
        <v>0</v>
      </c>
      <c r="G184" s="50"/>
      <c r="H184" s="54"/>
      <c r="I184" s="52"/>
    </row>
    <row r="185" spans="1:9" x14ac:dyDescent="0.25">
      <c r="A185" s="52"/>
      <c r="B185" s="53"/>
      <c r="C185" s="4">
        <v>0</v>
      </c>
      <c r="D185" s="4">
        <v>0.1</v>
      </c>
      <c r="E185" s="7">
        <f t="shared" si="0"/>
        <v>0</v>
      </c>
      <c r="F185" s="8">
        <v>0</v>
      </c>
      <c r="G185" s="50"/>
      <c r="H185" s="54"/>
      <c r="I185" s="52"/>
    </row>
    <row r="186" spans="1:9" x14ac:dyDescent="0.25">
      <c r="A186" s="52"/>
      <c r="B186" s="53"/>
      <c r="C186" s="4">
        <v>0</v>
      </c>
      <c r="D186" s="4">
        <v>0.1</v>
      </c>
      <c r="E186" s="7">
        <f t="shared" si="0"/>
        <v>0</v>
      </c>
      <c r="F186" s="8">
        <v>0</v>
      </c>
      <c r="G186" s="50"/>
      <c r="H186" s="54"/>
      <c r="I186" s="52"/>
    </row>
    <row r="187" spans="1:9" x14ac:dyDescent="0.25">
      <c r="A187" s="52"/>
      <c r="B187" s="53"/>
      <c r="C187" s="4">
        <v>0</v>
      </c>
      <c r="D187" s="4">
        <v>0.1</v>
      </c>
      <c r="E187" s="7">
        <f t="shared" si="0"/>
        <v>0</v>
      </c>
      <c r="F187" s="8">
        <v>0</v>
      </c>
      <c r="G187" s="50"/>
      <c r="H187" s="54"/>
      <c r="I187" s="52"/>
    </row>
    <row r="188" spans="1:9" x14ac:dyDescent="0.25">
      <c r="A188" s="52"/>
      <c r="B188" s="53"/>
      <c r="C188" s="4">
        <v>0</v>
      </c>
      <c r="D188" s="4">
        <v>0.1</v>
      </c>
      <c r="E188" s="7">
        <f t="shared" si="0"/>
        <v>0</v>
      </c>
      <c r="F188" s="8">
        <v>0</v>
      </c>
      <c r="G188" s="51"/>
      <c r="H188" s="54"/>
      <c r="I188" s="52"/>
    </row>
    <row r="189" spans="1:9" x14ac:dyDescent="0.25">
      <c r="A189" s="52"/>
      <c r="B189" s="53">
        <v>24</v>
      </c>
      <c r="C189" s="4">
        <v>0</v>
      </c>
      <c r="D189" s="4">
        <v>0.1</v>
      </c>
      <c r="E189" s="7">
        <f t="shared" si="0"/>
        <v>0</v>
      </c>
      <c r="F189" s="8">
        <v>0</v>
      </c>
      <c r="G189" s="49">
        <f t="shared" ref="G189" si="58">AVERAGE(F189:F196)</f>
        <v>0</v>
      </c>
      <c r="H189" s="54">
        <f t="shared" ref="H189" si="59">STDEV(F189:F196)</f>
        <v>0</v>
      </c>
      <c r="I189" s="52">
        <f t="shared" ref="I189" si="60">H189/2.8284</f>
        <v>0</v>
      </c>
    </row>
    <row r="190" spans="1:9" x14ac:dyDescent="0.25">
      <c r="A190" s="52"/>
      <c r="B190" s="53"/>
      <c r="C190" s="4">
        <v>0</v>
      </c>
      <c r="D190" s="4">
        <v>0.1</v>
      </c>
      <c r="E190" s="7">
        <f t="shared" si="0"/>
        <v>0</v>
      </c>
      <c r="F190" s="8">
        <v>0</v>
      </c>
      <c r="G190" s="50"/>
      <c r="H190" s="54"/>
      <c r="I190" s="52"/>
    </row>
    <row r="191" spans="1:9" x14ac:dyDescent="0.25">
      <c r="A191" s="52"/>
      <c r="B191" s="53"/>
      <c r="C191" s="4">
        <v>0</v>
      </c>
      <c r="D191" s="4">
        <v>0.1</v>
      </c>
      <c r="E191" s="7">
        <f t="shared" si="0"/>
        <v>0</v>
      </c>
      <c r="F191" s="8">
        <v>0</v>
      </c>
      <c r="G191" s="50"/>
      <c r="H191" s="54"/>
      <c r="I191" s="52"/>
    </row>
    <row r="192" spans="1:9" x14ac:dyDescent="0.25">
      <c r="A192" s="52"/>
      <c r="B192" s="53"/>
      <c r="C192" s="4">
        <v>0</v>
      </c>
      <c r="D192" s="4">
        <v>0.1</v>
      </c>
      <c r="E192" s="7">
        <f t="shared" si="0"/>
        <v>0</v>
      </c>
      <c r="F192" s="8">
        <v>0</v>
      </c>
      <c r="G192" s="50"/>
      <c r="H192" s="54"/>
      <c r="I192" s="52"/>
    </row>
    <row r="193" spans="1:9" x14ac:dyDescent="0.25">
      <c r="A193" s="52"/>
      <c r="B193" s="53"/>
      <c r="C193" s="4">
        <v>0</v>
      </c>
      <c r="D193" s="4">
        <v>0.1</v>
      </c>
      <c r="E193" s="7">
        <f t="shared" si="0"/>
        <v>0</v>
      </c>
      <c r="F193" s="8">
        <v>0</v>
      </c>
      <c r="G193" s="50"/>
      <c r="H193" s="54"/>
      <c r="I193" s="52"/>
    </row>
    <row r="194" spans="1:9" x14ac:dyDescent="0.25">
      <c r="A194" s="52"/>
      <c r="B194" s="53"/>
      <c r="C194" s="4">
        <v>0</v>
      </c>
      <c r="D194" s="4">
        <v>0.1</v>
      </c>
      <c r="E194" s="7">
        <f t="shared" si="0"/>
        <v>0</v>
      </c>
      <c r="F194" s="8">
        <v>0</v>
      </c>
      <c r="G194" s="50"/>
      <c r="H194" s="54"/>
      <c r="I194" s="52"/>
    </row>
    <row r="195" spans="1:9" x14ac:dyDescent="0.25">
      <c r="A195" s="52"/>
      <c r="B195" s="53"/>
      <c r="C195" s="4">
        <v>0</v>
      </c>
      <c r="D195" s="4">
        <v>0.1</v>
      </c>
      <c r="E195" s="7">
        <f t="shared" si="0"/>
        <v>0</v>
      </c>
      <c r="F195" s="8">
        <v>0</v>
      </c>
      <c r="G195" s="50"/>
      <c r="H195" s="54"/>
      <c r="I195" s="52"/>
    </row>
    <row r="196" spans="1:9" x14ac:dyDescent="0.25">
      <c r="A196" s="52"/>
      <c r="B196" s="53"/>
      <c r="C196" s="4">
        <v>0</v>
      </c>
      <c r="D196" s="4">
        <v>0.1</v>
      </c>
      <c r="E196" s="7">
        <f t="shared" si="0"/>
        <v>0</v>
      </c>
      <c r="F196" s="8">
        <v>0</v>
      </c>
      <c r="G196" s="51"/>
      <c r="H196" s="54"/>
      <c r="I196" s="52"/>
    </row>
    <row r="197" spans="1:9" x14ac:dyDescent="0.25">
      <c r="A197" s="52" t="s">
        <v>31</v>
      </c>
      <c r="B197" s="53">
        <v>0</v>
      </c>
      <c r="C197" s="3">
        <v>0</v>
      </c>
      <c r="D197" s="4">
        <v>0.1</v>
      </c>
      <c r="E197" s="4">
        <f t="shared" si="0"/>
        <v>0</v>
      </c>
      <c r="F197" s="6">
        <v>0</v>
      </c>
      <c r="G197" s="49">
        <f>AVERAGE(F197:F204)</f>
        <v>1.4319519883139706</v>
      </c>
      <c r="H197" s="54">
        <f t="shared" ref="H197" si="61">STDEV(F197:F204)</f>
        <v>1.8080515515822473</v>
      </c>
      <c r="I197" s="52">
        <f>H197/2.6458</f>
        <v>0.68336667608369772</v>
      </c>
    </row>
    <row r="198" spans="1:9" x14ac:dyDescent="0.25">
      <c r="A198" s="52"/>
      <c r="B198" s="53"/>
      <c r="C198" s="3">
        <v>0</v>
      </c>
      <c r="D198" s="4">
        <v>0.1</v>
      </c>
      <c r="E198" s="4">
        <f t="shared" si="0"/>
        <v>0</v>
      </c>
      <c r="F198" s="6">
        <v>0</v>
      </c>
      <c r="G198" s="50"/>
      <c r="H198" s="54"/>
      <c r="I198" s="52"/>
    </row>
    <row r="199" spans="1:9" x14ac:dyDescent="0.25">
      <c r="A199" s="52"/>
      <c r="B199" s="53"/>
      <c r="C199" s="3">
        <v>0</v>
      </c>
      <c r="D199" s="4">
        <v>0.1</v>
      </c>
      <c r="E199" s="4">
        <f t="shared" si="0"/>
        <v>0</v>
      </c>
      <c r="F199" s="6">
        <v>0</v>
      </c>
      <c r="G199" s="50"/>
      <c r="H199" s="54"/>
      <c r="I199" s="52"/>
    </row>
    <row r="200" spans="1:9" x14ac:dyDescent="0.25">
      <c r="A200" s="52"/>
      <c r="B200" s="53"/>
      <c r="C200" s="3">
        <v>0</v>
      </c>
      <c r="D200" s="4">
        <v>0.1</v>
      </c>
      <c r="E200" s="4">
        <f t="shared" si="0"/>
        <v>0</v>
      </c>
      <c r="F200" s="6">
        <v>0</v>
      </c>
      <c r="G200" s="50"/>
      <c r="H200" s="54"/>
      <c r="I200" s="52"/>
    </row>
    <row r="201" spans="1:9" x14ac:dyDescent="0.25">
      <c r="A201" s="52"/>
      <c r="B201" s="53"/>
      <c r="C201" s="4">
        <v>440</v>
      </c>
      <c r="D201" s="4">
        <v>0.1</v>
      </c>
      <c r="E201" s="4">
        <f>C201/D201</f>
        <v>4400</v>
      </c>
      <c r="F201" s="6">
        <f>LOG(E201)</f>
        <v>3.6434526764861874</v>
      </c>
      <c r="G201" s="50"/>
      <c r="H201" s="54"/>
      <c r="I201" s="52"/>
    </row>
    <row r="202" spans="1:9" x14ac:dyDescent="0.25">
      <c r="A202" s="52"/>
      <c r="B202" s="53"/>
      <c r="C202" s="4">
        <v>400</v>
      </c>
      <c r="D202" s="4">
        <v>0.1</v>
      </c>
      <c r="E202" s="4">
        <f t="shared" ref="E202:E203" si="62">C202/D202</f>
        <v>4000</v>
      </c>
      <c r="F202" s="6">
        <f t="shared" ref="F202:F203" si="63">LOG(E202)</f>
        <v>3.6020599913279625</v>
      </c>
      <c r="G202" s="50"/>
      <c r="H202" s="54"/>
      <c r="I202" s="52"/>
    </row>
    <row r="203" spans="1:9" x14ac:dyDescent="0.25">
      <c r="A203" s="52"/>
      <c r="B203" s="53"/>
      <c r="C203" s="4">
        <v>6</v>
      </c>
      <c r="D203" s="4">
        <v>0.01</v>
      </c>
      <c r="E203" s="4">
        <f t="shared" si="62"/>
        <v>600</v>
      </c>
      <c r="F203" s="6">
        <f t="shared" si="63"/>
        <v>2.7781512503836434</v>
      </c>
      <c r="G203" s="50"/>
      <c r="H203" s="54"/>
      <c r="I203" s="52"/>
    </row>
    <row r="204" spans="1:9" x14ac:dyDescent="0.25">
      <c r="A204" s="52"/>
      <c r="B204" s="53"/>
      <c r="C204" s="23"/>
      <c r="D204" s="4"/>
      <c r="E204" s="4"/>
      <c r="F204" s="6"/>
      <c r="G204" s="51"/>
      <c r="H204" s="54"/>
      <c r="I204" s="52"/>
    </row>
    <row r="205" spans="1:9" x14ac:dyDescent="0.25">
      <c r="A205" s="52"/>
      <c r="B205" s="53">
        <v>2</v>
      </c>
      <c r="C205" s="17">
        <v>0</v>
      </c>
      <c r="D205" s="4">
        <v>0.1</v>
      </c>
      <c r="E205" s="7">
        <f t="shared" si="0"/>
        <v>0</v>
      </c>
      <c r="F205" s="8">
        <v>0</v>
      </c>
      <c r="G205" s="49">
        <f t="shared" ref="G205" si="64">AVERAGE(F205:F208)</f>
        <v>0</v>
      </c>
      <c r="H205" s="54">
        <f t="shared" ref="H205" si="65">STDEV(F205:F212)</f>
        <v>0</v>
      </c>
      <c r="I205" s="52">
        <f>H205/2.8284</f>
        <v>0</v>
      </c>
    </row>
    <row r="206" spans="1:9" x14ac:dyDescent="0.25">
      <c r="A206" s="52"/>
      <c r="B206" s="53"/>
      <c r="C206" s="17">
        <v>0</v>
      </c>
      <c r="D206" s="4">
        <v>0.1</v>
      </c>
      <c r="E206" s="7">
        <f t="shared" ref="E206:E244" si="66">C206/D206</f>
        <v>0</v>
      </c>
      <c r="F206" s="8">
        <v>0</v>
      </c>
      <c r="G206" s="50"/>
      <c r="H206" s="54"/>
      <c r="I206" s="52"/>
    </row>
    <row r="207" spans="1:9" x14ac:dyDescent="0.25">
      <c r="A207" s="52"/>
      <c r="B207" s="53"/>
      <c r="C207" s="17">
        <v>0</v>
      </c>
      <c r="D207" s="4">
        <v>0.1</v>
      </c>
      <c r="E207" s="7">
        <f t="shared" si="66"/>
        <v>0</v>
      </c>
      <c r="F207" s="8">
        <v>0</v>
      </c>
      <c r="G207" s="50"/>
      <c r="H207" s="54"/>
      <c r="I207" s="52"/>
    </row>
    <row r="208" spans="1:9" x14ac:dyDescent="0.25">
      <c r="A208" s="52"/>
      <c r="B208" s="53"/>
      <c r="C208" s="17">
        <v>0</v>
      </c>
      <c r="D208" s="4">
        <v>0.1</v>
      </c>
      <c r="E208" s="7">
        <f t="shared" si="66"/>
        <v>0</v>
      </c>
      <c r="F208" s="8">
        <v>0</v>
      </c>
      <c r="G208" s="50"/>
      <c r="H208" s="54"/>
      <c r="I208" s="52"/>
    </row>
    <row r="209" spans="1:9" x14ac:dyDescent="0.25">
      <c r="A209" s="52"/>
      <c r="B209" s="53"/>
      <c r="C209" s="17">
        <v>0</v>
      </c>
      <c r="D209" s="4">
        <v>0.1</v>
      </c>
      <c r="E209" s="7">
        <f t="shared" si="66"/>
        <v>0</v>
      </c>
      <c r="F209" s="8">
        <v>0</v>
      </c>
      <c r="G209" s="50"/>
      <c r="H209" s="54"/>
      <c r="I209" s="52"/>
    </row>
    <row r="210" spans="1:9" x14ac:dyDescent="0.25">
      <c r="A210" s="52"/>
      <c r="B210" s="53"/>
      <c r="C210" s="17">
        <v>0</v>
      </c>
      <c r="D210" s="4">
        <v>0.1</v>
      </c>
      <c r="E210" s="7">
        <f t="shared" si="66"/>
        <v>0</v>
      </c>
      <c r="F210" s="8">
        <v>0</v>
      </c>
      <c r="G210" s="50"/>
      <c r="H210" s="54"/>
      <c r="I210" s="52"/>
    </row>
    <row r="211" spans="1:9" x14ac:dyDescent="0.25">
      <c r="A211" s="52"/>
      <c r="B211" s="53"/>
      <c r="C211" s="17">
        <v>0</v>
      </c>
      <c r="D211" s="4">
        <v>0.1</v>
      </c>
      <c r="E211" s="7">
        <f t="shared" si="66"/>
        <v>0</v>
      </c>
      <c r="F211" s="8">
        <v>0</v>
      </c>
      <c r="G211" s="50"/>
      <c r="H211" s="54"/>
      <c r="I211" s="52"/>
    </row>
    <row r="212" spans="1:9" x14ac:dyDescent="0.25">
      <c r="A212" s="52"/>
      <c r="B212" s="53"/>
      <c r="C212" s="17">
        <v>0</v>
      </c>
      <c r="D212" s="4">
        <v>0.1</v>
      </c>
      <c r="E212" s="7">
        <f t="shared" si="66"/>
        <v>0</v>
      </c>
      <c r="F212" s="8">
        <v>0</v>
      </c>
      <c r="G212" s="51"/>
      <c r="H212" s="54"/>
      <c r="I212" s="52"/>
    </row>
    <row r="213" spans="1:9" x14ac:dyDescent="0.25">
      <c r="A213" s="52"/>
      <c r="B213" s="53">
        <v>4</v>
      </c>
      <c r="C213" s="17">
        <v>0</v>
      </c>
      <c r="D213" s="4">
        <v>0.1</v>
      </c>
      <c r="E213" s="7">
        <f t="shared" si="66"/>
        <v>0</v>
      </c>
      <c r="F213" s="8">
        <v>0</v>
      </c>
      <c r="G213" s="49">
        <f t="shared" ref="G213" si="67">AVERAGE(F213:F216)</f>
        <v>0</v>
      </c>
      <c r="H213" s="54">
        <f t="shared" ref="H213" si="68">STDEV(F213:F220)</f>
        <v>0</v>
      </c>
      <c r="I213" s="52">
        <f t="shared" ref="I213" si="69">H213/2.8284</f>
        <v>0</v>
      </c>
    </row>
    <row r="214" spans="1:9" x14ac:dyDescent="0.25">
      <c r="A214" s="52"/>
      <c r="B214" s="53"/>
      <c r="C214" s="17">
        <v>0</v>
      </c>
      <c r="D214" s="4">
        <v>0.1</v>
      </c>
      <c r="E214" s="7">
        <f t="shared" si="66"/>
        <v>0</v>
      </c>
      <c r="F214" s="8">
        <v>0</v>
      </c>
      <c r="G214" s="50"/>
      <c r="H214" s="54"/>
      <c r="I214" s="52"/>
    </row>
    <row r="215" spans="1:9" x14ac:dyDescent="0.25">
      <c r="A215" s="52"/>
      <c r="B215" s="53"/>
      <c r="C215" s="17">
        <v>0</v>
      </c>
      <c r="D215" s="4">
        <v>0.1</v>
      </c>
      <c r="E215" s="7">
        <f t="shared" si="66"/>
        <v>0</v>
      </c>
      <c r="F215" s="8">
        <v>0</v>
      </c>
      <c r="G215" s="50"/>
      <c r="H215" s="54"/>
      <c r="I215" s="52"/>
    </row>
    <row r="216" spans="1:9" x14ac:dyDescent="0.25">
      <c r="A216" s="52"/>
      <c r="B216" s="53"/>
      <c r="C216" s="17">
        <v>0</v>
      </c>
      <c r="D216" s="4">
        <v>0.1</v>
      </c>
      <c r="E216" s="7">
        <f t="shared" si="66"/>
        <v>0</v>
      </c>
      <c r="F216" s="8">
        <v>0</v>
      </c>
      <c r="G216" s="50"/>
      <c r="H216" s="54"/>
      <c r="I216" s="52"/>
    </row>
    <row r="217" spans="1:9" x14ac:dyDescent="0.25">
      <c r="A217" s="52"/>
      <c r="B217" s="53"/>
      <c r="C217" s="17">
        <v>0</v>
      </c>
      <c r="D217" s="4">
        <v>0.1</v>
      </c>
      <c r="E217" s="7">
        <f t="shared" si="66"/>
        <v>0</v>
      </c>
      <c r="F217" s="8">
        <v>0</v>
      </c>
      <c r="G217" s="50"/>
      <c r="H217" s="54"/>
      <c r="I217" s="52"/>
    </row>
    <row r="218" spans="1:9" x14ac:dyDescent="0.25">
      <c r="A218" s="52"/>
      <c r="B218" s="53"/>
      <c r="C218" s="17">
        <v>0</v>
      </c>
      <c r="D218" s="4">
        <v>0.1</v>
      </c>
      <c r="E218" s="7">
        <f t="shared" si="66"/>
        <v>0</v>
      </c>
      <c r="F218" s="8">
        <v>0</v>
      </c>
      <c r="G218" s="50"/>
      <c r="H218" s="54"/>
      <c r="I218" s="52"/>
    </row>
    <row r="219" spans="1:9" x14ac:dyDescent="0.25">
      <c r="A219" s="52"/>
      <c r="B219" s="53"/>
      <c r="C219" s="17">
        <v>0</v>
      </c>
      <c r="D219" s="4">
        <v>0.1</v>
      </c>
      <c r="E219" s="7">
        <f t="shared" si="66"/>
        <v>0</v>
      </c>
      <c r="F219" s="8">
        <v>0</v>
      </c>
      <c r="G219" s="50"/>
      <c r="H219" s="54"/>
      <c r="I219" s="52"/>
    </row>
    <row r="220" spans="1:9" x14ac:dyDescent="0.25">
      <c r="A220" s="52"/>
      <c r="B220" s="53"/>
      <c r="C220" s="17">
        <v>0</v>
      </c>
      <c r="D220" s="4">
        <v>0.1</v>
      </c>
      <c r="E220" s="7">
        <f t="shared" si="66"/>
        <v>0</v>
      </c>
      <c r="F220" s="8">
        <v>0</v>
      </c>
      <c r="G220" s="51"/>
      <c r="H220" s="54"/>
      <c r="I220" s="52"/>
    </row>
    <row r="221" spans="1:9" x14ac:dyDescent="0.25">
      <c r="A221" s="52"/>
      <c r="B221" s="53">
        <v>8</v>
      </c>
      <c r="C221" s="17">
        <v>0</v>
      </c>
      <c r="D221" s="4">
        <v>0.1</v>
      </c>
      <c r="E221" s="7">
        <f t="shared" si="66"/>
        <v>0</v>
      </c>
      <c r="F221" s="8">
        <v>0</v>
      </c>
      <c r="G221" s="49">
        <f t="shared" ref="G221" si="70">AVERAGE(F221:F224)</f>
        <v>0</v>
      </c>
      <c r="H221" s="54">
        <f t="shared" ref="H221" si="71">STDEV(F221:F228)</f>
        <v>0</v>
      </c>
      <c r="I221" s="52">
        <f t="shared" ref="I221" si="72">H221/2.8284</f>
        <v>0</v>
      </c>
    </row>
    <row r="222" spans="1:9" x14ac:dyDescent="0.25">
      <c r="A222" s="52"/>
      <c r="B222" s="53"/>
      <c r="C222" s="17">
        <v>0</v>
      </c>
      <c r="D222" s="4">
        <v>0.1</v>
      </c>
      <c r="E222" s="7">
        <f t="shared" si="66"/>
        <v>0</v>
      </c>
      <c r="F222" s="8">
        <v>0</v>
      </c>
      <c r="G222" s="50"/>
      <c r="H222" s="54"/>
      <c r="I222" s="52"/>
    </row>
    <row r="223" spans="1:9" x14ac:dyDescent="0.25">
      <c r="A223" s="52"/>
      <c r="B223" s="53"/>
      <c r="C223" s="17">
        <v>0</v>
      </c>
      <c r="D223" s="4">
        <v>0.1</v>
      </c>
      <c r="E223" s="7">
        <f t="shared" si="66"/>
        <v>0</v>
      </c>
      <c r="F223" s="8">
        <v>0</v>
      </c>
      <c r="G223" s="50"/>
      <c r="H223" s="54"/>
      <c r="I223" s="52"/>
    </row>
    <row r="224" spans="1:9" x14ac:dyDescent="0.25">
      <c r="A224" s="52"/>
      <c r="B224" s="53"/>
      <c r="C224" s="17">
        <v>0</v>
      </c>
      <c r="D224" s="4">
        <v>0.1</v>
      </c>
      <c r="E224" s="7">
        <f t="shared" si="66"/>
        <v>0</v>
      </c>
      <c r="F224" s="8">
        <v>0</v>
      </c>
      <c r="G224" s="50"/>
      <c r="H224" s="54"/>
      <c r="I224" s="52"/>
    </row>
    <row r="225" spans="1:9" x14ac:dyDescent="0.25">
      <c r="A225" s="52"/>
      <c r="B225" s="53"/>
      <c r="C225" s="17">
        <v>0</v>
      </c>
      <c r="D225" s="4">
        <v>0.1</v>
      </c>
      <c r="E225" s="7">
        <f t="shared" si="66"/>
        <v>0</v>
      </c>
      <c r="F225" s="8">
        <v>0</v>
      </c>
      <c r="G225" s="50"/>
      <c r="H225" s="54"/>
      <c r="I225" s="52"/>
    </row>
    <row r="226" spans="1:9" x14ac:dyDescent="0.25">
      <c r="A226" s="52"/>
      <c r="B226" s="53"/>
      <c r="C226" s="17">
        <v>0</v>
      </c>
      <c r="D226" s="4">
        <v>0.1</v>
      </c>
      <c r="E226" s="7">
        <f t="shared" si="66"/>
        <v>0</v>
      </c>
      <c r="F226" s="8">
        <v>0</v>
      </c>
      <c r="G226" s="50"/>
      <c r="H226" s="54"/>
      <c r="I226" s="52"/>
    </row>
    <row r="227" spans="1:9" x14ac:dyDescent="0.25">
      <c r="A227" s="52"/>
      <c r="B227" s="53"/>
      <c r="C227" s="17">
        <v>0</v>
      </c>
      <c r="D227" s="4">
        <v>0.1</v>
      </c>
      <c r="E227" s="7">
        <f t="shared" si="66"/>
        <v>0</v>
      </c>
      <c r="F227" s="8">
        <v>0</v>
      </c>
      <c r="G227" s="50"/>
      <c r="H227" s="54"/>
      <c r="I227" s="52"/>
    </row>
    <row r="228" spans="1:9" x14ac:dyDescent="0.25">
      <c r="A228" s="52"/>
      <c r="B228" s="53"/>
      <c r="C228" s="17">
        <v>0</v>
      </c>
      <c r="D228" s="4">
        <v>0.1</v>
      </c>
      <c r="E228" s="7">
        <f t="shared" si="66"/>
        <v>0</v>
      </c>
      <c r="F228" s="8">
        <v>0</v>
      </c>
      <c r="G228" s="51"/>
      <c r="H228" s="54"/>
      <c r="I228" s="52"/>
    </row>
    <row r="229" spans="1:9" x14ac:dyDescent="0.25">
      <c r="A229" s="52"/>
      <c r="B229" s="53">
        <v>12</v>
      </c>
      <c r="C229" s="17">
        <v>0</v>
      </c>
      <c r="D229" s="4">
        <v>0.1</v>
      </c>
      <c r="E229" s="7">
        <f t="shared" si="66"/>
        <v>0</v>
      </c>
      <c r="F229" s="8">
        <v>0</v>
      </c>
      <c r="G229" s="49">
        <f t="shared" ref="G229" si="73">AVERAGE(F229:F232)</f>
        <v>0</v>
      </c>
      <c r="H229" s="54">
        <f t="shared" ref="H229" si="74">STDEV(F229:F236)</f>
        <v>0</v>
      </c>
      <c r="I229" s="52">
        <f t="shared" ref="I229" si="75">H229/2.8284</f>
        <v>0</v>
      </c>
    </row>
    <row r="230" spans="1:9" x14ac:dyDescent="0.25">
      <c r="A230" s="52"/>
      <c r="B230" s="53"/>
      <c r="C230" s="17">
        <v>0</v>
      </c>
      <c r="D230" s="4">
        <v>0.1</v>
      </c>
      <c r="E230" s="7">
        <f t="shared" si="66"/>
        <v>0</v>
      </c>
      <c r="F230" s="8">
        <v>0</v>
      </c>
      <c r="G230" s="50"/>
      <c r="H230" s="54"/>
      <c r="I230" s="52"/>
    </row>
    <row r="231" spans="1:9" x14ac:dyDescent="0.25">
      <c r="A231" s="52"/>
      <c r="B231" s="53"/>
      <c r="C231" s="17">
        <v>0</v>
      </c>
      <c r="D231" s="4">
        <v>0.1</v>
      </c>
      <c r="E231" s="7">
        <f t="shared" si="66"/>
        <v>0</v>
      </c>
      <c r="F231" s="8">
        <v>0</v>
      </c>
      <c r="G231" s="50"/>
      <c r="H231" s="54"/>
      <c r="I231" s="52"/>
    </row>
    <row r="232" spans="1:9" x14ac:dyDescent="0.25">
      <c r="A232" s="52"/>
      <c r="B232" s="53"/>
      <c r="C232" s="17">
        <v>0</v>
      </c>
      <c r="D232" s="4">
        <v>0.1</v>
      </c>
      <c r="E232" s="7">
        <f t="shared" si="66"/>
        <v>0</v>
      </c>
      <c r="F232" s="8">
        <v>0</v>
      </c>
      <c r="G232" s="50"/>
      <c r="H232" s="54"/>
      <c r="I232" s="52"/>
    </row>
    <row r="233" spans="1:9" x14ac:dyDescent="0.25">
      <c r="A233" s="52"/>
      <c r="B233" s="53"/>
      <c r="C233" s="17">
        <v>0</v>
      </c>
      <c r="D233" s="4">
        <v>0.1</v>
      </c>
      <c r="E233" s="7">
        <f t="shared" si="66"/>
        <v>0</v>
      </c>
      <c r="F233" s="8">
        <v>0</v>
      </c>
      <c r="G233" s="50"/>
      <c r="H233" s="54"/>
      <c r="I233" s="52"/>
    </row>
    <row r="234" spans="1:9" x14ac:dyDescent="0.25">
      <c r="A234" s="52"/>
      <c r="B234" s="53"/>
      <c r="C234" s="17">
        <v>0</v>
      </c>
      <c r="D234" s="4">
        <v>0.1</v>
      </c>
      <c r="E234" s="7">
        <f t="shared" si="66"/>
        <v>0</v>
      </c>
      <c r="F234" s="8">
        <v>0</v>
      </c>
      <c r="G234" s="50"/>
      <c r="H234" s="54"/>
      <c r="I234" s="52"/>
    </row>
    <row r="235" spans="1:9" x14ac:dyDescent="0.25">
      <c r="A235" s="52"/>
      <c r="B235" s="53"/>
      <c r="C235" s="17">
        <v>0</v>
      </c>
      <c r="D235" s="4">
        <v>0.1</v>
      </c>
      <c r="E235" s="7">
        <f t="shared" si="66"/>
        <v>0</v>
      </c>
      <c r="F235" s="8">
        <v>0</v>
      </c>
      <c r="G235" s="50"/>
      <c r="H235" s="54"/>
      <c r="I235" s="52"/>
    </row>
    <row r="236" spans="1:9" x14ac:dyDescent="0.25">
      <c r="A236" s="52"/>
      <c r="B236" s="53"/>
      <c r="C236" s="17">
        <v>0</v>
      </c>
      <c r="D236" s="4">
        <v>0.1</v>
      </c>
      <c r="E236" s="7">
        <f t="shared" si="66"/>
        <v>0</v>
      </c>
      <c r="F236" s="8">
        <v>0</v>
      </c>
      <c r="G236" s="51"/>
      <c r="H236" s="54"/>
      <c r="I236" s="52"/>
    </row>
    <row r="237" spans="1:9" x14ac:dyDescent="0.25">
      <c r="A237" s="52"/>
      <c r="B237" s="53">
        <v>24</v>
      </c>
      <c r="C237" s="17">
        <v>0</v>
      </c>
      <c r="D237" s="4">
        <v>0.1</v>
      </c>
      <c r="E237" s="7">
        <f t="shared" si="66"/>
        <v>0</v>
      </c>
      <c r="F237" s="8">
        <v>0</v>
      </c>
      <c r="G237" s="49">
        <f t="shared" ref="G237" si="76">AVERAGE(F237:F240)</f>
        <v>0</v>
      </c>
      <c r="H237" s="54">
        <f t="shared" ref="H237" si="77">STDEV(F237:F244)</f>
        <v>0</v>
      </c>
      <c r="I237" s="52">
        <f t="shared" ref="I237" si="78">H237/2.8284</f>
        <v>0</v>
      </c>
    </row>
    <row r="238" spans="1:9" x14ac:dyDescent="0.25">
      <c r="A238" s="52"/>
      <c r="B238" s="53"/>
      <c r="C238" s="17">
        <v>0</v>
      </c>
      <c r="D238" s="4">
        <v>0.1</v>
      </c>
      <c r="E238" s="7">
        <f t="shared" si="66"/>
        <v>0</v>
      </c>
      <c r="F238" s="8">
        <v>0</v>
      </c>
      <c r="G238" s="50"/>
      <c r="H238" s="54"/>
      <c r="I238" s="52"/>
    </row>
    <row r="239" spans="1:9" x14ac:dyDescent="0.25">
      <c r="A239" s="52"/>
      <c r="B239" s="53"/>
      <c r="C239" s="17">
        <v>0</v>
      </c>
      <c r="D239" s="4">
        <v>0.1</v>
      </c>
      <c r="E239" s="7">
        <f t="shared" si="66"/>
        <v>0</v>
      </c>
      <c r="F239" s="8">
        <v>0</v>
      </c>
      <c r="G239" s="50"/>
      <c r="H239" s="54"/>
      <c r="I239" s="52"/>
    </row>
    <row r="240" spans="1:9" x14ac:dyDescent="0.25">
      <c r="A240" s="52"/>
      <c r="B240" s="53"/>
      <c r="C240" s="17">
        <v>0</v>
      </c>
      <c r="D240" s="4">
        <v>0.1</v>
      </c>
      <c r="E240" s="7">
        <f t="shared" si="66"/>
        <v>0</v>
      </c>
      <c r="F240" s="8">
        <v>0</v>
      </c>
      <c r="G240" s="50"/>
      <c r="H240" s="54"/>
      <c r="I240" s="52"/>
    </row>
    <row r="241" spans="1:9" x14ac:dyDescent="0.25">
      <c r="A241" s="52"/>
      <c r="B241" s="53"/>
      <c r="C241" s="17">
        <v>0</v>
      </c>
      <c r="D241" s="4">
        <v>0.1</v>
      </c>
      <c r="E241" s="7">
        <f t="shared" si="66"/>
        <v>0</v>
      </c>
      <c r="F241" s="8">
        <v>0</v>
      </c>
      <c r="G241" s="50"/>
      <c r="H241" s="54"/>
      <c r="I241" s="52"/>
    </row>
    <row r="242" spans="1:9" x14ac:dyDescent="0.25">
      <c r="A242" s="52"/>
      <c r="B242" s="53"/>
      <c r="C242" s="17">
        <v>0</v>
      </c>
      <c r="D242" s="4">
        <v>0.1</v>
      </c>
      <c r="E242" s="7">
        <f t="shared" si="66"/>
        <v>0</v>
      </c>
      <c r="F242" s="8">
        <v>0</v>
      </c>
      <c r="G242" s="50"/>
      <c r="H242" s="54"/>
      <c r="I242" s="52"/>
    </row>
    <row r="243" spans="1:9" x14ac:dyDescent="0.25">
      <c r="A243" s="52"/>
      <c r="B243" s="53"/>
      <c r="C243" s="17">
        <v>0</v>
      </c>
      <c r="D243" s="4">
        <v>0.1</v>
      </c>
      <c r="E243" s="7">
        <f t="shared" si="66"/>
        <v>0</v>
      </c>
      <c r="F243" s="8">
        <v>0</v>
      </c>
      <c r="G243" s="50"/>
      <c r="H243" s="54"/>
      <c r="I243" s="52"/>
    </row>
    <row r="244" spans="1:9" x14ac:dyDescent="0.25">
      <c r="A244" s="52"/>
      <c r="B244" s="53"/>
      <c r="C244" s="17">
        <v>0</v>
      </c>
      <c r="D244" s="4">
        <v>0.1</v>
      </c>
      <c r="E244" s="7">
        <f t="shared" si="66"/>
        <v>0</v>
      </c>
      <c r="F244" s="8">
        <v>0</v>
      </c>
      <c r="G244" s="51"/>
      <c r="H244" s="54"/>
      <c r="I244" s="52"/>
    </row>
  </sheetData>
  <mergeCells count="126">
    <mergeCell ref="I221:I228"/>
    <mergeCell ref="I165:I172"/>
    <mergeCell ref="B173:B180"/>
    <mergeCell ref="G173:G180"/>
    <mergeCell ref="H173:H180"/>
    <mergeCell ref="I173:I180"/>
    <mergeCell ref="A197:A244"/>
    <mergeCell ref="B197:B204"/>
    <mergeCell ref="G197:G204"/>
    <mergeCell ref="H197:H204"/>
    <mergeCell ref="I197:I204"/>
    <mergeCell ref="B205:B212"/>
    <mergeCell ref="G205:G212"/>
    <mergeCell ref="H205:H212"/>
    <mergeCell ref="I205:I212"/>
    <mergeCell ref="B213:B220"/>
    <mergeCell ref="B229:B236"/>
    <mergeCell ref="G229:G236"/>
    <mergeCell ref="H229:H236"/>
    <mergeCell ref="I229:I236"/>
    <mergeCell ref="B237:B244"/>
    <mergeCell ref="G237:G244"/>
    <mergeCell ref="H237:H244"/>
    <mergeCell ref="I237:I244"/>
    <mergeCell ref="G213:G220"/>
    <mergeCell ref="H213:H220"/>
    <mergeCell ref="I213:I220"/>
    <mergeCell ref="B221:B228"/>
    <mergeCell ref="G221:G228"/>
    <mergeCell ref="H221:H228"/>
    <mergeCell ref="B125:B132"/>
    <mergeCell ref="G125:G132"/>
    <mergeCell ref="H125:H132"/>
    <mergeCell ref="I125:I132"/>
    <mergeCell ref="A149:A196"/>
    <mergeCell ref="B149:B156"/>
    <mergeCell ref="G149:G156"/>
    <mergeCell ref="H149:H156"/>
    <mergeCell ref="I149:I156"/>
    <mergeCell ref="B157:B164"/>
    <mergeCell ref="G157:G164"/>
    <mergeCell ref="H157:H164"/>
    <mergeCell ref="I157:I164"/>
    <mergeCell ref="B165:B172"/>
    <mergeCell ref="B181:B188"/>
    <mergeCell ref="G181:G188"/>
    <mergeCell ref="H181:H188"/>
    <mergeCell ref="I181:I188"/>
    <mergeCell ref="B189:B196"/>
    <mergeCell ref="G189:G196"/>
    <mergeCell ref="H189:H196"/>
    <mergeCell ref="I189:I196"/>
    <mergeCell ref="G165:G172"/>
    <mergeCell ref="H165:H172"/>
    <mergeCell ref="G77:G84"/>
    <mergeCell ref="H77:H84"/>
    <mergeCell ref="I77:I84"/>
    <mergeCell ref="A101:A148"/>
    <mergeCell ref="B101:B108"/>
    <mergeCell ref="G101:G108"/>
    <mergeCell ref="H101:H108"/>
    <mergeCell ref="I101:I108"/>
    <mergeCell ref="B109:B116"/>
    <mergeCell ref="G109:G116"/>
    <mergeCell ref="H109:H116"/>
    <mergeCell ref="I109:I116"/>
    <mergeCell ref="B117:B124"/>
    <mergeCell ref="B133:B140"/>
    <mergeCell ref="G133:G140"/>
    <mergeCell ref="H133:H140"/>
    <mergeCell ref="I133:I140"/>
    <mergeCell ref="B141:B148"/>
    <mergeCell ref="G141:G148"/>
    <mergeCell ref="H141:H148"/>
    <mergeCell ref="I141:I148"/>
    <mergeCell ref="G117:G124"/>
    <mergeCell ref="H117:H124"/>
    <mergeCell ref="I117:I124"/>
    <mergeCell ref="H29:H36"/>
    <mergeCell ref="I29:I36"/>
    <mergeCell ref="A53:A100"/>
    <mergeCell ref="B53:B60"/>
    <mergeCell ref="G53:G60"/>
    <mergeCell ref="H53:H60"/>
    <mergeCell ref="I53:I60"/>
    <mergeCell ref="B61:B68"/>
    <mergeCell ref="G61:G68"/>
    <mergeCell ref="H61:H68"/>
    <mergeCell ref="I61:I68"/>
    <mergeCell ref="B69:B76"/>
    <mergeCell ref="B85:B92"/>
    <mergeCell ref="G85:G92"/>
    <mergeCell ref="H85:H92"/>
    <mergeCell ref="I85:I92"/>
    <mergeCell ref="B93:B100"/>
    <mergeCell ref="G93:G100"/>
    <mergeCell ref="H93:H100"/>
    <mergeCell ref="I93:I100"/>
    <mergeCell ref="G69:G76"/>
    <mergeCell ref="H69:H76"/>
    <mergeCell ref="I69:I76"/>
    <mergeCell ref="B77:B84"/>
    <mergeCell ref="A1:I1"/>
    <mergeCell ref="A5:A52"/>
    <mergeCell ref="B5:B12"/>
    <mergeCell ref="G5:G12"/>
    <mergeCell ref="H5:H12"/>
    <mergeCell ref="I5:I12"/>
    <mergeCell ref="B13:B20"/>
    <mergeCell ref="G13:G20"/>
    <mergeCell ref="H13:H20"/>
    <mergeCell ref="I13:I20"/>
    <mergeCell ref="B37:B44"/>
    <mergeCell ref="G37:G44"/>
    <mergeCell ref="H37:H44"/>
    <mergeCell ref="I37:I44"/>
    <mergeCell ref="B45:B52"/>
    <mergeCell ref="G45:G52"/>
    <mergeCell ref="H45:H52"/>
    <mergeCell ref="I45:I52"/>
    <mergeCell ref="B21:B28"/>
    <mergeCell ref="G21:G28"/>
    <mergeCell ref="H21:H28"/>
    <mergeCell ref="I21:I28"/>
    <mergeCell ref="B29:B36"/>
    <mergeCell ref="G29:G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A53" sqref="A53:A100"/>
    </sheetView>
  </sheetViews>
  <sheetFormatPr defaultRowHeight="15" x14ac:dyDescent="0.25"/>
  <cols>
    <col min="1" max="1" width="14.85546875" customWidth="1"/>
    <col min="2" max="2" width="17" customWidth="1"/>
    <col min="3" max="3" width="20" customWidth="1"/>
    <col min="4" max="4" width="11.42578125" customWidth="1"/>
    <col min="5" max="5" width="8.85546875" style="10"/>
    <col min="6" max="8" width="8.85546875"/>
    <col min="9" max="9" width="14.85546875" customWidth="1"/>
  </cols>
  <sheetData>
    <row r="1" spans="1:9" ht="20.25" thickBot="1" x14ac:dyDescent="0.35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9</v>
      </c>
    </row>
    <row r="4" spans="1:9" x14ac:dyDescent="0.25">
      <c r="A4" s="1" t="s">
        <v>0</v>
      </c>
      <c r="B4" s="1" t="s">
        <v>10</v>
      </c>
      <c r="C4" s="2" t="s">
        <v>11</v>
      </c>
      <c r="D4" s="2" t="s">
        <v>2</v>
      </c>
      <c r="E4" s="11" t="s">
        <v>3</v>
      </c>
      <c r="F4" s="2" t="s">
        <v>4</v>
      </c>
      <c r="G4" s="2" t="s">
        <v>5</v>
      </c>
      <c r="H4" s="2" t="s">
        <v>12</v>
      </c>
      <c r="I4" s="2" t="s">
        <v>13</v>
      </c>
    </row>
    <row r="5" spans="1:9" x14ac:dyDescent="0.25">
      <c r="A5" s="39" t="s">
        <v>14</v>
      </c>
      <c r="B5" s="39">
        <v>0</v>
      </c>
      <c r="C5" s="4">
        <v>10500</v>
      </c>
      <c r="D5" s="4">
        <v>1E-3</v>
      </c>
      <c r="E5" s="12">
        <f>C5/D5</f>
        <v>10500000</v>
      </c>
      <c r="F5" s="13">
        <f>LOG(E5)</f>
        <v>7.0211892990699383</v>
      </c>
      <c r="G5" s="40">
        <f>AVERAGE(F5:F12)</f>
        <v>6.0652468089984239</v>
      </c>
      <c r="H5" s="40">
        <f>STDEV(F5:F12)</f>
        <v>1.1007635366572002</v>
      </c>
      <c r="I5" s="39">
        <f>H5/2.8284</f>
        <v>0.38918241290383265</v>
      </c>
    </row>
    <row r="6" spans="1:9" x14ac:dyDescent="0.25">
      <c r="A6" s="39"/>
      <c r="B6" s="39"/>
      <c r="C6" s="4">
        <v>10000</v>
      </c>
      <c r="D6" s="4">
        <v>1E-3</v>
      </c>
      <c r="E6" s="12">
        <f t="shared" ref="E6:E52" si="0">C6/D6</f>
        <v>10000000</v>
      </c>
      <c r="F6" s="13">
        <f t="shared" ref="F6:F52" si="1">LOG(E6)</f>
        <v>7</v>
      </c>
      <c r="G6" s="40"/>
      <c r="H6" s="40"/>
      <c r="I6" s="39"/>
    </row>
    <row r="7" spans="1:9" x14ac:dyDescent="0.25">
      <c r="A7" s="39"/>
      <c r="B7" s="39"/>
      <c r="C7" s="4">
        <v>20000</v>
      </c>
      <c r="D7" s="4">
        <v>1E-3</v>
      </c>
      <c r="E7" s="12">
        <f t="shared" si="0"/>
        <v>20000000</v>
      </c>
      <c r="F7" s="13">
        <f t="shared" si="1"/>
        <v>7.3010299956639813</v>
      </c>
      <c r="G7" s="40"/>
      <c r="H7" s="40"/>
      <c r="I7" s="39"/>
    </row>
    <row r="8" spans="1:9" x14ac:dyDescent="0.25">
      <c r="A8" s="39"/>
      <c r="B8" s="39"/>
      <c r="C8" s="4">
        <v>11000</v>
      </c>
      <c r="D8" s="4">
        <v>1E-3</v>
      </c>
      <c r="E8" s="12">
        <f t="shared" si="0"/>
        <v>11000000</v>
      </c>
      <c r="F8" s="13">
        <f t="shared" si="1"/>
        <v>7.0413926851582254</v>
      </c>
      <c r="G8" s="40"/>
      <c r="H8" s="40"/>
      <c r="I8" s="39"/>
    </row>
    <row r="9" spans="1:9" x14ac:dyDescent="0.25">
      <c r="A9" s="39"/>
      <c r="B9" s="39"/>
      <c r="C9" s="4">
        <v>12000</v>
      </c>
      <c r="D9" s="4">
        <v>0.1</v>
      </c>
      <c r="E9" s="12">
        <f t="shared" si="0"/>
        <v>120000</v>
      </c>
      <c r="F9" s="13">
        <f t="shared" si="1"/>
        <v>5.0791812460476251</v>
      </c>
      <c r="G9" s="40"/>
      <c r="H9" s="40"/>
      <c r="I9" s="39"/>
    </row>
    <row r="10" spans="1:9" x14ac:dyDescent="0.25">
      <c r="A10" s="39"/>
      <c r="B10" s="39"/>
      <c r="C10" s="4">
        <v>12000</v>
      </c>
      <c r="D10" s="4">
        <v>0.1</v>
      </c>
      <c r="E10" s="12">
        <f t="shared" si="0"/>
        <v>120000</v>
      </c>
      <c r="F10" s="13">
        <f t="shared" si="1"/>
        <v>5.0791812460476251</v>
      </c>
      <c r="G10" s="40"/>
      <c r="H10" s="40"/>
      <c r="I10" s="39"/>
    </row>
    <row r="11" spans="1:9" x14ac:dyDescent="0.25">
      <c r="A11" s="39"/>
      <c r="B11" s="39"/>
      <c r="C11" s="4">
        <v>10000</v>
      </c>
      <c r="D11" s="4">
        <v>0.1</v>
      </c>
      <c r="E11" s="12">
        <f t="shared" si="0"/>
        <v>100000</v>
      </c>
      <c r="F11" s="13">
        <f t="shared" si="1"/>
        <v>5</v>
      </c>
      <c r="G11" s="40"/>
      <c r="H11" s="40"/>
      <c r="I11" s="39"/>
    </row>
    <row r="12" spans="1:9" x14ac:dyDescent="0.25">
      <c r="A12" s="39"/>
      <c r="B12" s="39"/>
      <c r="C12" s="4">
        <v>10000</v>
      </c>
      <c r="D12" s="4">
        <v>0.1</v>
      </c>
      <c r="E12" s="12">
        <f t="shared" si="0"/>
        <v>100000</v>
      </c>
      <c r="F12" s="13">
        <f t="shared" si="1"/>
        <v>5</v>
      </c>
      <c r="G12" s="40"/>
      <c r="H12" s="40"/>
      <c r="I12" s="39"/>
    </row>
    <row r="13" spans="1:9" x14ac:dyDescent="0.25">
      <c r="A13" s="39"/>
      <c r="B13" s="41">
        <v>2</v>
      </c>
      <c r="C13" s="4">
        <v>3880</v>
      </c>
      <c r="D13" s="4">
        <v>1E-3</v>
      </c>
      <c r="E13" s="15">
        <f t="shared" si="0"/>
        <v>3880000</v>
      </c>
      <c r="F13" s="16">
        <f t="shared" si="1"/>
        <v>6.5888317255942068</v>
      </c>
      <c r="G13" s="42">
        <f t="shared" ref="G13" si="2">AVERAGE(F13:F20)</f>
        <v>5.6743958177049407</v>
      </c>
      <c r="H13" s="40">
        <f t="shared" ref="H13" si="3">STDEV(F13:F20)</f>
        <v>0.96835861323373629</v>
      </c>
      <c r="I13" s="39">
        <f t="shared" ref="I13" si="4">H13/2.8284</f>
        <v>0.34236975436067613</v>
      </c>
    </row>
    <row r="14" spans="1:9" x14ac:dyDescent="0.25">
      <c r="A14" s="39"/>
      <c r="B14" s="41"/>
      <c r="C14" s="4">
        <v>1970</v>
      </c>
      <c r="D14" s="4">
        <v>1E-3</v>
      </c>
      <c r="E14" s="15">
        <f t="shared" si="0"/>
        <v>1970000</v>
      </c>
      <c r="F14" s="16">
        <f t="shared" si="1"/>
        <v>6.2944662261615933</v>
      </c>
      <c r="G14" s="42"/>
      <c r="H14" s="40"/>
      <c r="I14" s="39"/>
    </row>
    <row r="15" spans="1:9" x14ac:dyDescent="0.25">
      <c r="A15" s="39"/>
      <c r="B15" s="41"/>
      <c r="C15" s="4">
        <v>5040</v>
      </c>
      <c r="D15" s="4">
        <v>1E-3</v>
      </c>
      <c r="E15" s="15">
        <f t="shared" si="0"/>
        <v>5040000</v>
      </c>
      <c r="F15" s="16">
        <f t="shared" si="1"/>
        <v>6.702430536445525</v>
      </c>
      <c r="G15" s="42"/>
      <c r="H15" s="40"/>
      <c r="I15" s="39"/>
    </row>
    <row r="16" spans="1:9" x14ac:dyDescent="0.25">
      <c r="A16" s="39"/>
      <c r="B16" s="41"/>
      <c r="C16" s="4">
        <v>5040</v>
      </c>
      <c r="D16" s="4">
        <v>1E-3</v>
      </c>
      <c r="E16" s="15">
        <f t="shared" si="0"/>
        <v>5040000</v>
      </c>
      <c r="F16" s="16">
        <f t="shared" si="1"/>
        <v>6.702430536445525</v>
      </c>
      <c r="G16" s="42"/>
      <c r="H16" s="40"/>
      <c r="I16" s="39"/>
    </row>
    <row r="17" spans="1:9" x14ac:dyDescent="0.25">
      <c r="A17" s="39"/>
      <c r="B17" s="41"/>
      <c r="C17" s="4">
        <v>5810</v>
      </c>
      <c r="D17" s="4">
        <v>0.1</v>
      </c>
      <c r="E17" s="15">
        <f t="shared" si="0"/>
        <v>58100</v>
      </c>
      <c r="F17" s="16">
        <f t="shared" si="1"/>
        <v>4.7641761323903307</v>
      </c>
      <c r="G17" s="42"/>
      <c r="H17" s="40"/>
      <c r="I17" s="39"/>
    </row>
    <row r="18" spans="1:9" x14ac:dyDescent="0.25">
      <c r="A18" s="39"/>
      <c r="B18" s="41"/>
      <c r="C18" s="4">
        <v>5430</v>
      </c>
      <c r="D18" s="4">
        <v>0.1</v>
      </c>
      <c r="E18" s="15">
        <f t="shared" si="0"/>
        <v>54300</v>
      </c>
      <c r="F18" s="16">
        <f t="shared" si="1"/>
        <v>4.7347998295888472</v>
      </c>
      <c r="G18" s="42"/>
      <c r="H18" s="40"/>
      <c r="I18" s="39"/>
    </row>
    <row r="19" spans="1:9" x14ac:dyDescent="0.25">
      <c r="A19" s="39"/>
      <c r="B19" s="41"/>
      <c r="C19" s="4">
        <v>6980</v>
      </c>
      <c r="D19" s="4">
        <v>0.1</v>
      </c>
      <c r="E19" s="15">
        <f t="shared" si="0"/>
        <v>69800</v>
      </c>
      <c r="F19" s="16">
        <f t="shared" si="1"/>
        <v>4.8438554226231609</v>
      </c>
      <c r="G19" s="42"/>
      <c r="H19" s="40"/>
      <c r="I19" s="39"/>
    </row>
    <row r="20" spans="1:9" x14ac:dyDescent="0.25">
      <c r="A20" s="39"/>
      <c r="B20" s="41"/>
      <c r="C20" s="4">
        <v>5810</v>
      </c>
      <c r="D20" s="4">
        <v>0.1</v>
      </c>
      <c r="E20" s="15">
        <f t="shared" si="0"/>
        <v>58100</v>
      </c>
      <c r="F20" s="16">
        <f t="shared" si="1"/>
        <v>4.7641761323903307</v>
      </c>
      <c r="G20" s="42"/>
      <c r="H20" s="40"/>
      <c r="I20" s="39"/>
    </row>
    <row r="21" spans="1:9" x14ac:dyDescent="0.25">
      <c r="A21" s="39"/>
      <c r="B21" s="39">
        <v>4</v>
      </c>
      <c r="C21" s="4">
        <v>4350</v>
      </c>
      <c r="D21" s="4">
        <v>1E-3</v>
      </c>
      <c r="E21" s="12">
        <f t="shared" si="0"/>
        <v>4350000</v>
      </c>
      <c r="F21" s="13">
        <f t="shared" si="1"/>
        <v>6.638489256954637</v>
      </c>
      <c r="G21" s="40">
        <f t="shared" ref="G21" si="5">AVERAGE(F21:F28)</f>
        <v>5.6483817434182315</v>
      </c>
      <c r="H21" s="40">
        <f t="shared" ref="H21" si="6">STDEV(F21:F28)</f>
        <v>1.0643166573577196</v>
      </c>
      <c r="I21" s="39">
        <f t="shared" ref="I21" si="7">H21/2.8284</f>
        <v>0.37629637157322859</v>
      </c>
    </row>
    <row r="22" spans="1:9" x14ac:dyDescent="0.25">
      <c r="A22" s="39"/>
      <c r="B22" s="39"/>
      <c r="C22" s="4">
        <v>4260</v>
      </c>
      <c r="D22" s="4">
        <v>1E-3</v>
      </c>
      <c r="E22" s="12">
        <f t="shared" si="0"/>
        <v>4260000</v>
      </c>
      <c r="F22" s="13">
        <f t="shared" si="1"/>
        <v>6.6294095991027193</v>
      </c>
      <c r="G22" s="40"/>
      <c r="H22" s="40"/>
      <c r="I22" s="39"/>
    </row>
    <row r="23" spans="1:9" x14ac:dyDescent="0.25">
      <c r="A23" s="39"/>
      <c r="B23" s="39"/>
      <c r="C23" s="4">
        <v>5040</v>
      </c>
      <c r="D23" s="4">
        <v>1E-3</v>
      </c>
      <c r="E23" s="12">
        <f t="shared" si="0"/>
        <v>5040000</v>
      </c>
      <c r="F23" s="13">
        <f t="shared" si="1"/>
        <v>6.702430536445525</v>
      </c>
      <c r="G23" s="40"/>
      <c r="H23" s="40"/>
      <c r="I23" s="39"/>
    </row>
    <row r="24" spans="1:9" x14ac:dyDescent="0.25">
      <c r="A24" s="39"/>
      <c r="B24" s="39"/>
      <c r="C24" s="4">
        <v>3880</v>
      </c>
      <c r="D24" s="4">
        <v>1E-3</v>
      </c>
      <c r="E24" s="12">
        <f t="shared" si="0"/>
        <v>3880000</v>
      </c>
      <c r="F24" s="13">
        <f t="shared" si="1"/>
        <v>6.5888317255942068</v>
      </c>
      <c r="G24" s="40"/>
      <c r="H24" s="40"/>
      <c r="I24" s="39"/>
    </row>
    <row r="25" spans="1:9" x14ac:dyDescent="0.25">
      <c r="A25" s="39"/>
      <c r="B25" s="39"/>
      <c r="C25" s="4">
        <v>5430</v>
      </c>
      <c r="D25" s="4">
        <v>0.1</v>
      </c>
      <c r="E25" s="12">
        <f t="shared" si="0"/>
        <v>54300</v>
      </c>
      <c r="F25" s="13">
        <f t="shared" si="1"/>
        <v>4.7347998295888472</v>
      </c>
      <c r="G25" s="40"/>
      <c r="H25" s="40"/>
      <c r="I25" s="39"/>
    </row>
    <row r="26" spans="1:9" x14ac:dyDescent="0.25">
      <c r="A26" s="39"/>
      <c r="B26" s="39"/>
      <c r="C26" s="4">
        <v>2960</v>
      </c>
      <c r="D26" s="4">
        <v>0.1</v>
      </c>
      <c r="E26" s="12">
        <f t="shared" si="0"/>
        <v>29600</v>
      </c>
      <c r="F26" s="13">
        <f t="shared" si="1"/>
        <v>4.4712917110589387</v>
      </c>
      <c r="G26" s="40"/>
      <c r="H26" s="40"/>
      <c r="I26" s="39"/>
    </row>
    <row r="27" spans="1:9" x14ac:dyDescent="0.25">
      <c r="A27" s="39"/>
      <c r="B27" s="39"/>
      <c r="C27" s="4">
        <v>6200</v>
      </c>
      <c r="D27" s="4">
        <v>0.1</v>
      </c>
      <c r="E27" s="12">
        <f t="shared" si="0"/>
        <v>62000</v>
      </c>
      <c r="F27" s="13">
        <f t="shared" si="1"/>
        <v>4.7923916894982534</v>
      </c>
      <c r="G27" s="40"/>
      <c r="H27" s="40"/>
      <c r="I27" s="39"/>
    </row>
    <row r="28" spans="1:9" x14ac:dyDescent="0.25">
      <c r="A28" s="39"/>
      <c r="B28" s="39"/>
      <c r="C28" s="4">
        <v>4260</v>
      </c>
      <c r="D28" s="4">
        <v>0.1</v>
      </c>
      <c r="E28" s="12">
        <f t="shared" si="0"/>
        <v>42600</v>
      </c>
      <c r="F28" s="13">
        <f t="shared" si="1"/>
        <v>4.6294095991027193</v>
      </c>
      <c r="G28" s="40"/>
      <c r="H28" s="40"/>
      <c r="I28" s="39"/>
    </row>
    <row r="29" spans="1:9" x14ac:dyDescent="0.25">
      <c r="A29" s="39"/>
      <c r="B29" s="41">
        <v>8</v>
      </c>
      <c r="C29" s="4">
        <v>11000</v>
      </c>
      <c r="D29" s="4">
        <v>1E-3</v>
      </c>
      <c r="E29" s="15">
        <f t="shared" si="0"/>
        <v>11000000</v>
      </c>
      <c r="F29" s="16">
        <f t="shared" si="1"/>
        <v>7.0413926851582254</v>
      </c>
      <c r="G29" s="42">
        <f t="shared" ref="G29" si="8">AVERAGE(F29:F36)</f>
        <v>5.9922815270355549</v>
      </c>
      <c r="H29" s="40">
        <f t="shared" ref="H29" si="9">STDEV(F29:F36)</f>
        <v>1.2223905791453746</v>
      </c>
      <c r="I29" s="39">
        <f t="shared" ref="I29" si="10">H29/2.8284</f>
        <v>0.43218447855514591</v>
      </c>
    </row>
    <row r="30" spans="1:9" x14ac:dyDescent="0.25">
      <c r="A30" s="39"/>
      <c r="B30" s="41"/>
      <c r="C30" s="4">
        <v>15000</v>
      </c>
      <c r="D30" s="4">
        <v>1E-3</v>
      </c>
      <c r="E30" s="15">
        <f t="shared" si="0"/>
        <v>15000000</v>
      </c>
      <c r="F30" s="16">
        <f t="shared" si="1"/>
        <v>7.1760912590556813</v>
      </c>
      <c r="G30" s="42"/>
      <c r="H30" s="40"/>
      <c r="I30" s="39"/>
    </row>
    <row r="31" spans="1:9" x14ac:dyDescent="0.25">
      <c r="A31" s="39"/>
      <c r="B31" s="41"/>
      <c r="C31" s="4">
        <v>16000</v>
      </c>
      <c r="D31" s="4">
        <v>1E-3</v>
      </c>
      <c r="E31" s="15">
        <f t="shared" si="0"/>
        <v>16000000</v>
      </c>
      <c r="F31" s="16">
        <f t="shared" si="1"/>
        <v>7.204119982655925</v>
      </c>
      <c r="G31" s="42"/>
      <c r="H31" s="40"/>
      <c r="I31" s="39"/>
    </row>
    <row r="32" spans="1:9" x14ac:dyDescent="0.25">
      <c r="A32" s="39"/>
      <c r="B32" s="41"/>
      <c r="C32" s="17">
        <v>13000</v>
      </c>
      <c r="D32" s="4">
        <v>1E-3</v>
      </c>
      <c r="E32" s="15">
        <f t="shared" si="0"/>
        <v>13000000</v>
      </c>
      <c r="F32" s="16">
        <f t="shared" si="1"/>
        <v>7.1139433523068369</v>
      </c>
      <c r="G32" s="42"/>
      <c r="H32" s="40"/>
      <c r="I32" s="39"/>
    </row>
    <row r="33" spans="1:9" x14ac:dyDescent="0.25">
      <c r="A33" s="39"/>
      <c r="B33" s="41"/>
      <c r="C33" s="4">
        <v>7750</v>
      </c>
      <c r="D33" s="4">
        <v>0.1</v>
      </c>
      <c r="E33" s="15">
        <f t="shared" si="0"/>
        <v>77500</v>
      </c>
      <c r="F33" s="16">
        <f t="shared" si="1"/>
        <v>4.8893017025063106</v>
      </c>
      <c r="G33" s="42"/>
      <c r="H33" s="40"/>
      <c r="I33" s="39"/>
    </row>
    <row r="34" spans="1:9" x14ac:dyDescent="0.25">
      <c r="A34" s="39"/>
      <c r="B34" s="41"/>
      <c r="C34" s="4">
        <v>7750</v>
      </c>
      <c r="D34" s="4">
        <v>0.1</v>
      </c>
      <c r="E34" s="15">
        <f t="shared" si="0"/>
        <v>77500</v>
      </c>
      <c r="F34" s="16">
        <f t="shared" si="1"/>
        <v>4.8893017025063106</v>
      </c>
      <c r="G34" s="42"/>
      <c r="H34" s="40"/>
      <c r="I34" s="39"/>
    </row>
    <row r="35" spans="1:9" x14ac:dyDescent="0.25">
      <c r="A35" s="39"/>
      <c r="B35" s="41"/>
      <c r="C35" s="4">
        <v>5430</v>
      </c>
      <c r="D35" s="4">
        <v>0.1</v>
      </c>
      <c r="E35" s="15">
        <f t="shared" si="0"/>
        <v>54300</v>
      </c>
      <c r="F35" s="16">
        <f t="shared" si="1"/>
        <v>4.7347998295888472</v>
      </c>
      <c r="G35" s="42"/>
      <c r="H35" s="40"/>
      <c r="I35" s="39"/>
    </row>
    <row r="36" spans="1:9" x14ac:dyDescent="0.25">
      <c r="A36" s="39"/>
      <c r="B36" s="41"/>
      <c r="C36" s="17">
        <v>7750</v>
      </c>
      <c r="D36" s="4">
        <v>0.1</v>
      </c>
      <c r="E36" s="15">
        <f t="shared" si="0"/>
        <v>77500</v>
      </c>
      <c r="F36" s="16">
        <f t="shared" si="1"/>
        <v>4.8893017025063106</v>
      </c>
      <c r="G36" s="42"/>
      <c r="H36" s="40"/>
      <c r="I36" s="39"/>
    </row>
    <row r="37" spans="1:9" x14ac:dyDescent="0.25">
      <c r="A37" s="39"/>
      <c r="B37" s="39">
        <v>12</v>
      </c>
      <c r="C37" s="9">
        <v>480</v>
      </c>
      <c r="D37" s="9">
        <v>1.0000000000000001E-5</v>
      </c>
      <c r="E37" s="12">
        <f t="shared" si="0"/>
        <v>47999999.999999993</v>
      </c>
      <c r="F37" s="13">
        <f t="shared" si="1"/>
        <v>7.6812412373755867</v>
      </c>
      <c r="G37" s="40">
        <f t="shared" ref="G37" si="11">AVERAGE(F37:F44)</f>
        <v>6.9149052795122925</v>
      </c>
      <c r="H37" s="40">
        <f t="shared" ref="H37" si="12">STDEV(F37:F44)</f>
        <v>1.1624094623221946</v>
      </c>
      <c r="I37" s="39">
        <f>H37/2.4495</f>
        <v>0.47454968863939356</v>
      </c>
    </row>
    <row r="38" spans="1:9" x14ac:dyDescent="0.25">
      <c r="A38" s="39"/>
      <c r="B38" s="39"/>
      <c r="C38" s="9">
        <v>920</v>
      </c>
      <c r="D38" s="9">
        <v>1.0000000000000001E-5</v>
      </c>
      <c r="E38" s="12">
        <f t="shared" si="0"/>
        <v>91999999.999999985</v>
      </c>
      <c r="F38" s="13">
        <f t="shared" si="1"/>
        <v>7.9637878273455556</v>
      </c>
      <c r="G38" s="40"/>
      <c r="H38" s="40"/>
      <c r="I38" s="39"/>
    </row>
    <row r="39" spans="1:9" x14ac:dyDescent="0.25">
      <c r="A39" s="39"/>
      <c r="B39" s="39"/>
      <c r="C39" s="9">
        <v>32000</v>
      </c>
      <c r="D39" s="9">
        <v>1E-3</v>
      </c>
      <c r="E39" s="12">
        <f t="shared" si="0"/>
        <v>32000000</v>
      </c>
      <c r="F39" s="13">
        <f t="shared" si="1"/>
        <v>7.5051499783199063</v>
      </c>
      <c r="G39" s="40"/>
      <c r="H39" s="40"/>
      <c r="I39" s="39"/>
    </row>
    <row r="40" spans="1:9" x14ac:dyDescent="0.25">
      <c r="A40" s="39"/>
      <c r="B40" s="39"/>
      <c r="C40" s="9">
        <v>30000</v>
      </c>
      <c r="D40" s="9">
        <v>1E-3</v>
      </c>
      <c r="E40" s="12">
        <f t="shared" si="0"/>
        <v>30000000</v>
      </c>
      <c r="F40" s="13">
        <f t="shared" si="1"/>
        <v>7.4771212547196626</v>
      </c>
      <c r="G40" s="40"/>
      <c r="H40" s="40"/>
      <c r="I40" s="39"/>
    </row>
    <row r="41" spans="1:9" x14ac:dyDescent="0.25">
      <c r="A41" s="39"/>
      <c r="B41" s="39"/>
      <c r="C41" s="4">
        <v>28000</v>
      </c>
      <c r="D41" s="17">
        <v>0.1</v>
      </c>
      <c r="E41" s="12">
        <f t="shared" si="0"/>
        <v>280000</v>
      </c>
      <c r="F41" s="13">
        <f t="shared" si="1"/>
        <v>5.4471580313422194</v>
      </c>
      <c r="G41" s="40"/>
      <c r="H41" s="40"/>
      <c r="I41" s="39"/>
    </row>
    <row r="42" spans="1:9" x14ac:dyDescent="0.25">
      <c r="A42" s="39"/>
      <c r="B42" s="39"/>
      <c r="C42" s="4">
        <v>26000</v>
      </c>
      <c r="D42" s="4">
        <v>0.1</v>
      </c>
      <c r="E42" s="12">
        <f t="shared" si="0"/>
        <v>260000</v>
      </c>
      <c r="F42" s="13">
        <f t="shared" si="1"/>
        <v>5.4149733479708182</v>
      </c>
      <c r="G42" s="40"/>
      <c r="H42" s="40"/>
      <c r="I42" s="39"/>
    </row>
    <row r="43" spans="1:9" x14ac:dyDescent="0.25">
      <c r="A43" s="39"/>
      <c r="B43" s="39"/>
      <c r="C43" s="14"/>
      <c r="D43" s="14"/>
      <c r="E43" s="12"/>
      <c r="F43" s="13"/>
      <c r="G43" s="40"/>
      <c r="H43" s="40"/>
      <c r="I43" s="39"/>
    </row>
    <row r="44" spans="1:9" x14ac:dyDescent="0.25">
      <c r="A44" s="39"/>
      <c r="B44" s="39"/>
      <c r="C44" s="14"/>
      <c r="D44" s="14"/>
      <c r="E44" s="12"/>
      <c r="F44" s="13"/>
      <c r="G44" s="40"/>
      <c r="H44" s="40"/>
      <c r="I44" s="39"/>
    </row>
    <row r="45" spans="1:9" x14ac:dyDescent="0.25">
      <c r="A45" s="39"/>
      <c r="B45" s="41">
        <v>24</v>
      </c>
      <c r="C45" s="9"/>
      <c r="D45" s="9"/>
      <c r="E45" s="15"/>
      <c r="F45" s="16"/>
      <c r="G45" s="42">
        <f t="shared" ref="G45" si="13">AVERAGE(F45:F52)</f>
        <v>5.8866148159853493</v>
      </c>
      <c r="H45" s="40">
        <f t="shared" ref="H45" si="14">STDEV(F45:F52)</f>
        <v>0.45962368499903289</v>
      </c>
      <c r="I45" s="39">
        <f>H45/2.4495</f>
        <v>0.18763979791754762</v>
      </c>
    </row>
    <row r="46" spans="1:9" x14ac:dyDescent="0.25">
      <c r="A46" s="39"/>
      <c r="B46" s="41"/>
      <c r="C46" s="9"/>
      <c r="D46" s="9"/>
      <c r="E46" s="15"/>
      <c r="F46" s="16"/>
      <c r="G46" s="42"/>
      <c r="H46" s="40"/>
      <c r="I46" s="39"/>
    </row>
    <row r="47" spans="1:9" x14ac:dyDescent="0.25">
      <c r="A47" s="39"/>
      <c r="B47" s="41"/>
      <c r="C47" s="4">
        <v>1200</v>
      </c>
      <c r="D47" s="7">
        <v>1E-3</v>
      </c>
      <c r="E47" s="15">
        <f t="shared" si="0"/>
        <v>1200000</v>
      </c>
      <c r="F47" s="16">
        <f t="shared" si="1"/>
        <v>6.0791812460476251</v>
      </c>
      <c r="G47" s="42"/>
      <c r="H47" s="40"/>
      <c r="I47" s="39"/>
    </row>
    <row r="48" spans="1:9" x14ac:dyDescent="0.25">
      <c r="A48" s="39"/>
      <c r="B48" s="41"/>
      <c r="C48" s="4">
        <v>5520</v>
      </c>
      <c r="D48" s="7">
        <v>1E-3</v>
      </c>
      <c r="E48" s="15">
        <f t="shared" si="0"/>
        <v>5520000</v>
      </c>
      <c r="F48" s="16">
        <f t="shared" si="1"/>
        <v>6.7419390777291985</v>
      </c>
      <c r="G48" s="42"/>
      <c r="H48" s="40"/>
      <c r="I48" s="39"/>
    </row>
    <row r="49" spans="1:9" x14ac:dyDescent="0.25">
      <c r="A49" s="39"/>
      <c r="B49" s="41"/>
      <c r="C49" s="4">
        <v>38</v>
      </c>
      <c r="D49" s="7">
        <v>1E-4</v>
      </c>
      <c r="E49" s="15">
        <f t="shared" si="0"/>
        <v>380000</v>
      </c>
      <c r="F49" s="16">
        <f t="shared" si="1"/>
        <v>5.5797835966168101</v>
      </c>
      <c r="G49" s="42"/>
      <c r="H49" s="40"/>
      <c r="I49" s="39"/>
    </row>
    <row r="50" spans="1:9" x14ac:dyDescent="0.25">
      <c r="A50" s="39"/>
      <c r="B50" s="41"/>
      <c r="C50" s="4">
        <v>480</v>
      </c>
      <c r="D50" s="7">
        <v>1E-3</v>
      </c>
      <c r="E50" s="15">
        <f t="shared" si="0"/>
        <v>480000</v>
      </c>
      <c r="F50" s="16">
        <f t="shared" si="1"/>
        <v>5.6812412373755876</v>
      </c>
      <c r="G50" s="42"/>
      <c r="H50" s="40"/>
      <c r="I50" s="39"/>
    </row>
    <row r="51" spans="1:9" x14ac:dyDescent="0.25">
      <c r="A51" s="39"/>
      <c r="B51" s="41"/>
      <c r="C51" s="4">
        <v>36</v>
      </c>
      <c r="D51" s="7">
        <v>1E-4</v>
      </c>
      <c r="E51" s="15">
        <f t="shared" si="0"/>
        <v>360000</v>
      </c>
      <c r="F51" s="16">
        <f t="shared" si="1"/>
        <v>5.5563025007672868</v>
      </c>
      <c r="G51" s="42"/>
      <c r="H51" s="40"/>
      <c r="I51" s="39"/>
    </row>
    <row r="52" spans="1:9" x14ac:dyDescent="0.25">
      <c r="A52" s="39"/>
      <c r="B52" s="41"/>
      <c r="C52" s="4">
        <v>48</v>
      </c>
      <c r="D52" s="7">
        <v>1E-4</v>
      </c>
      <c r="E52" s="15">
        <f t="shared" si="0"/>
        <v>480000</v>
      </c>
      <c r="F52" s="16">
        <f t="shared" si="1"/>
        <v>5.6812412373755876</v>
      </c>
      <c r="G52" s="42"/>
      <c r="H52" s="40"/>
      <c r="I52" s="39"/>
    </row>
    <row r="53" spans="1:9" x14ac:dyDescent="0.25">
      <c r="A53" s="39" t="s">
        <v>18</v>
      </c>
      <c r="B53" s="39">
        <v>0</v>
      </c>
      <c r="C53" s="4">
        <v>1970</v>
      </c>
      <c r="D53" s="4">
        <v>0.1</v>
      </c>
      <c r="E53" s="12">
        <f>C53/D53</f>
        <v>19700</v>
      </c>
      <c r="F53" s="13">
        <f>LOG(E53)</f>
        <v>4.2944662261615933</v>
      </c>
      <c r="G53" s="40">
        <f>AVERAGE(F53:F60)</f>
        <v>4.75761664388894</v>
      </c>
      <c r="H53" s="40">
        <f t="shared" ref="H53" si="15">STDEV(F53:F60)</f>
        <v>0.35866599057522719</v>
      </c>
      <c r="I53" s="39">
        <f>H53/2.8284</f>
        <v>0.1268087931605244</v>
      </c>
    </row>
    <row r="54" spans="1:9" x14ac:dyDescent="0.25">
      <c r="A54" s="39"/>
      <c r="B54" s="39"/>
      <c r="C54" s="4">
        <v>1970</v>
      </c>
      <c r="D54" s="4">
        <v>0.1</v>
      </c>
      <c r="E54" s="12">
        <f t="shared" ref="E54:E95" si="16">C54/D54</f>
        <v>19700</v>
      </c>
      <c r="F54" s="13">
        <f t="shared" ref="F54:F88" si="17">LOG(E54)</f>
        <v>4.2944662261615933</v>
      </c>
      <c r="G54" s="40"/>
      <c r="H54" s="40"/>
      <c r="I54" s="39"/>
    </row>
    <row r="55" spans="1:9" x14ac:dyDescent="0.25">
      <c r="A55" s="39"/>
      <c r="B55" s="39"/>
      <c r="C55" s="4">
        <v>2760</v>
      </c>
      <c r="D55" s="4">
        <v>0.1</v>
      </c>
      <c r="E55" s="12">
        <f t="shared" si="16"/>
        <v>27600</v>
      </c>
      <c r="F55" s="13">
        <f t="shared" si="17"/>
        <v>4.4409090820652173</v>
      </c>
      <c r="G55" s="40"/>
      <c r="H55" s="40"/>
      <c r="I55" s="39"/>
    </row>
    <row r="56" spans="1:9" x14ac:dyDescent="0.25">
      <c r="A56" s="39"/>
      <c r="B56" s="39"/>
      <c r="C56" s="4">
        <v>6260</v>
      </c>
      <c r="D56" s="4">
        <v>0.1</v>
      </c>
      <c r="E56" s="12">
        <f t="shared" si="16"/>
        <v>62600</v>
      </c>
      <c r="F56" s="13">
        <f t="shared" si="17"/>
        <v>4.7965743332104296</v>
      </c>
      <c r="G56" s="40"/>
      <c r="H56" s="40"/>
      <c r="I56" s="39"/>
    </row>
    <row r="57" spans="1:9" x14ac:dyDescent="0.25">
      <c r="A57" s="39"/>
      <c r="B57" s="39"/>
      <c r="C57" s="4">
        <v>13000</v>
      </c>
      <c r="D57" s="4">
        <v>0.1</v>
      </c>
      <c r="E57" s="12">
        <f t="shared" si="16"/>
        <v>130000</v>
      </c>
      <c r="F57" s="13">
        <f t="shared" si="17"/>
        <v>5.1139433523068369</v>
      </c>
      <c r="G57" s="40"/>
      <c r="H57" s="40"/>
      <c r="I57" s="39"/>
    </row>
    <row r="58" spans="1:9" x14ac:dyDescent="0.25">
      <c r="A58" s="39"/>
      <c r="B58" s="39"/>
      <c r="C58" s="4">
        <v>10000</v>
      </c>
      <c r="D58" s="4">
        <v>0.1</v>
      </c>
      <c r="E58" s="12">
        <f t="shared" si="16"/>
        <v>100000</v>
      </c>
      <c r="F58" s="13">
        <f t="shared" si="17"/>
        <v>5</v>
      </c>
      <c r="G58" s="40"/>
      <c r="H58" s="40"/>
      <c r="I58" s="39"/>
    </row>
    <row r="59" spans="1:9" x14ac:dyDescent="0.25">
      <c r="A59" s="39"/>
      <c r="B59" s="39"/>
      <c r="C59" s="4">
        <v>11000</v>
      </c>
      <c r="D59" s="4">
        <v>0.1</v>
      </c>
      <c r="E59" s="12">
        <f t="shared" si="16"/>
        <v>110000</v>
      </c>
      <c r="F59" s="13">
        <f t="shared" si="17"/>
        <v>5.0413926851582254</v>
      </c>
      <c r="G59" s="40"/>
      <c r="H59" s="40"/>
      <c r="I59" s="39"/>
    </row>
    <row r="60" spans="1:9" x14ac:dyDescent="0.25">
      <c r="A60" s="39"/>
      <c r="B60" s="39"/>
      <c r="C60" s="4">
        <v>12000</v>
      </c>
      <c r="D60" s="4">
        <v>0.1</v>
      </c>
      <c r="E60" s="12">
        <f t="shared" si="16"/>
        <v>120000</v>
      </c>
      <c r="F60" s="13">
        <f t="shared" si="17"/>
        <v>5.0791812460476251</v>
      </c>
      <c r="G60" s="40"/>
      <c r="H60" s="40"/>
      <c r="I60" s="39"/>
    </row>
    <row r="61" spans="1:9" x14ac:dyDescent="0.25">
      <c r="A61" s="39"/>
      <c r="B61" s="41">
        <v>2</v>
      </c>
      <c r="C61" s="4">
        <v>0</v>
      </c>
      <c r="D61" s="4">
        <v>0.1</v>
      </c>
      <c r="E61" s="15">
        <f t="shared" si="16"/>
        <v>0</v>
      </c>
      <c r="F61" s="16">
        <v>0</v>
      </c>
      <c r="G61" s="42">
        <f t="shared" ref="G61" si="18">AVERAGE(F61:F68)</f>
        <v>1.6170642178098618</v>
      </c>
      <c r="H61" s="40">
        <f t="shared" ref="H61" si="19">STDEV(F61:F68)</f>
        <v>1.7290941140911098</v>
      </c>
      <c r="I61" s="39">
        <f>H61/2.8284</f>
        <v>0.61133294940288141</v>
      </c>
    </row>
    <row r="62" spans="1:9" x14ac:dyDescent="0.25">
      <c r="A62" s="39"/>
      <c r="B62" s="41"/>
      <c r="C62" s="4">
        <v>0</v>
      </c>
      <c r="D62" s="4">
        <v>0.1</v>
      </c>
      <c r="E62" s="15">
        <f t="shared" si="16"/>
        <v>0</v>
      </c>
      <c r="F62" s="16">
        <v>0</v>
      </c>
      <c r="G62" s="42"/>
      <c r="H62" s="40"/>
      <c r="I62" s="39"/>
    </row>
    <row r="63" spans="1:9" x14ac:dyDescent="0.25">
      <c r="A63" s="39"/>
      <c r="B63" s="41"/>
      <c r="C63" s="4">
        <v>0</v>
      </c>
      <c r="D63" s="4">
        <v>0.1</v>
      </c>
      <c r="E63" s="15">
        <f t="shared" si="16"/>
        <v>0</v>
      </c>
      <c r="F63" s="16">
        <v>0</v>
      </c>
      <c r="G63" s="42"/>
      <c r="H63" s="40"/>
      <c r="I63" s="39"/>
    </row>
    <row r="64" spans="1:9" x14ac:dyDescent="0.25">
      <c r="A64" s="39"/>
      <c r="B64" s="41"/>
      <c r="C64" s="4">
        <v>0</v>
      </c>
      <c r="D64" s="4">
        <v>0.1</v>
      </c>
      <c r="E64" s="15">
        <f t="shared" si="16"/>
        <v>0</v>
      </c>
      <c r="F64" s="16">
        <v>0</v>
      </c>
      <c r="G64" s="42"/>
      <c r="H64" s="40"/>
      <c r="I64" s="39"/>
    </row>
    <row r="65" spans="1:9" x14ac:dyDescent="0.25">
      <c r="A65" s="39"/>
      <c r="B65" s="41"/>
      <c r="C65" s="4">
        <v>15</v>
      </c>
      <c r="D65" s="4">
        <v>0.01</v>
      </c>
      <c r="E65" s="15">
        <f t="shared" si="16"/>
        <v>1500</v>
      </c>
      <c r="F65" s="16">
        <f t="shared" si="17"/>
        <v>3.1760912590556813</v>
      </c>
      <c r="G65" s="42"/>
      <c r="H65" s="40"/>
      <c r="I65" s="39"/>
    </row>
    <row r="66" spans="1:9" x14ac:dyDescent="0.25">
      <c r="A66" s="39"/>
      <c r="B66" s="41"/>
      <c r="C66" s="4">
        <v>16</v>
      </c>
      <c r="D66" s="4">
        <v>0.01</v>
      </c>
      <c r="E66" s="15">
        <f t="shared" si="16"/>
        <v>1600</v>
      </c>
      <c r="F66" s="16">
        <f t="shared" si="17"/>
        <v>3.2041199826559246</v>
      </c>
      <c r="G66" s="42"/>
      <c r="H66" s="40"/>
      <c r="I66" s="39"/>
    </row>
    <row r="67" spans="1:9" x14ac:dyDescent="0.25">
      <c r="A67" s="39"/>
      <c r="B67" s="41"/>
      <c r="C67" s="4">
        <v>20</v>
      </c>
      <c r="D67" s="4">
        <v>0.01</v>
      </c>
      <c r="E67" s="15">
        <f t="shared" si="16"/>
        <v>2000</v>
      </c>
      <c r="F67" s="16">
        <f t="shared" si="17"/>
        <v>3.3010299956639813</v>
      </c>
      <c r="G67" s="42"/>
      <c r="H67" s="40"/>
      <c r="I67" s="39"/>
    </row>
    <row r="68" spans="1:9" x14ac:dyDescent="0.25">
      <c r="A68" s="39"/>
      <c r="B68" s="41"/>
      <c r="C68" s="4">
        <v>18</v>
      </c>
      <c r="D68" s="4">
        <v>0.01</v>
      </c>
      <c r="E68" s="15">
        <f t="shared" si="16"/>
        <v>1800</v>
      </c>
      <c r="F68" s="16">
        <f t="shared" si="17"/>
        <v>3.255272505103306</v>
      </c>
      <c r="G68" s="42"/>
      <c r="H68" s="40"/>
      <c r="I68" s="39"/>
    </row>
    <row r="69" spans="1:9" x14ac:dyDescent="0.25">
      <c r="A69" s="39"/>
      <c r="B69" s="39">
        <v>4</v>
      </c>
      <c r="C69" s="4">
        <v>1670</v>
      </c>
      <c r="D69" s="4">
        <v>1E-3</v>
      </c>
      <c r="E69" s="12">
        <f t="shared" si="16"/>
        <v>1670000</v>
      </c>
      <c r="F69" s="13">
        <f>LOG(E69)</f>
        <v>6.2227164711475833</v>
      </c>
      <c r="G69" s="40">
        <f t="shared" ref="G69" si="20">AVERAGE(F69:F76)</f>
        <v>6.4547493268140954</v>
      </c>
      <c r="H69" s="40">
        <f t="shared" ref="H69" si="21">STDEV(F69:F76)</f>
        <v>0.5342959238456978</v>
      </c>
      <c r="I69" s="39">
        <f>H69/2</f>
        <v>0.2671479619228489</v>
      </c>
    </row>
    <row r="70" spans="1:9" x14ac:dyDescent="0.25">
      <c r="A70" s="39"/>
      <c r="B70" s="39"/>
      <c r="C70" s="17">
        <v>657</v>
      </c>
      <c r="D70" s="4">
        <v>1E-3</v>
      </c>
      <c r="E70" s="12">
        <f t="shared" si="16"/>
        <v>657000</v>
      </c>
      <c r="F70" s="13">
        <f t="shared" ref="F70:F72" si="22">LOG(E70)</f>
        <v>5.8175653695597811</v>
      </c>
      <c r="G70" s="40"/>
      <c r="H70" s="40"/>
      <c r="I70" s="39"/>
    </row>
    <row r="71" spans="1:9" x14ac:dyDescent="0.25">
      <c r="A71" s="39"/>
      <c r="B71" s="39"/>
      <c r="C71" s="4">
        <v>9690</v>
      </c>
      <c r="D71" s="4">
        <v>1E-3</v>
      </c>
      <c r="E71" s="12">
        <f t="shared" si="16"/>
        <v>9690000</v>
      </c>
      <c r="F71" s="13">
        <f t="shared" si="22"/>
        <v>6.9863237770507656</v>
      </c>
      <c r="G71" s="40"/>
      <c r="H71" s="40"/>
      <c r="I71" s="39"/>
    </row>
    <row r="72" spans="1:9" x14ac:dyDescent="0.25">
      <c r="A72" s="39"/>
      <c r="B72" s="39"/>
      <c r="C72" s="4">
        <v>6200</v>
      </c>
      <c r="D72" s="4">
        <v>1E-3</v>
      </c>
      <c r="E72" s="12">
        <f t="shared" si="16"/>
        <v>6200000</v>
      </c>
      <c r="F72" s="13">
        <f t="shared" si="22"/>
        <v>6.7923916894982534</v>
      </c>
      <c r="G72" s="40"/>
      <c r="H72" s="40"/>
      <c r="I72" s="39"/>
    </row>
    <row r="73" spans="1:9" x14ac:dyDescent="0.25">
      <c r="A73" s="39"/>
      <c r="B73" s="39"/>
      <c r="C73" s="4"/>
      <c r="D73" s="4"/>
      <c r="E73" s="12"/>
      <c r="F73" s="13"/>
      <c r="G73" s="40"/>
      <c r="H73" s="40"/>
      <c r="I73" s="39"/>
    </row>
    <row r="74" spans="1:9" x14ac:dyDescent="0.25">
      <c r="A74" s="39"/>
      <c r="B74" s="39"/>
      <c r="C74" s="4"/>
      <c r="D74" s="4"/>
      <c r="E74" s="12"/>
      <c r="F74" s="13"/>
      <c r="G74" s="40"/>
      <c r="H74" s="40"/>
      <c r="I74" s="39"/>
    </row>
    <row r="75" spans="1:9" x14ac:dyDescent="0.25">
      <c r="A75" s="39"/>
      <c r="B75" s="39"/>
      <c r="C75" s="4"/>
      <c r="D75" s="4"/>
      <c r="E75" s="12"/>
      <c r="F75" s="13"/>
      <c r="G75" s="40"/>
      <c r="H75" s="40"/>
      <c r="I75" s="39"/>
    </row>
    <row r="76" spans="1:9" x14ac:dyDescent="0.25">
      <c r="A76" s="39"/>
      <c r="B76" s="39"/>
      <c r="C76" s="4"/>
      <c r="D76" s="4"/>
      <c r="E76" s="12"/>
      <c r="F76" s="13"/>
      <c r="G76" s="40"/>
      <c r="H76" s="40"/>
      <c r="I76" s="39"/>
    </row>
    <row r="77" spans="1:9" x14ac:dyDescent="0.25">
      <c r="A77" s="39"/>
      <c r="B77" s="41">
        <v>8</v>
      </c>
      <c r="C77" s="17"/>
      <c r="D77" s="7"/>
      <c r="E77" s="15"/>
      <c r="F77" s="16"/>
      <c r="G77" s="42">
        <f t="shared" ref="G77" si="23">AVERAGE(F77:F84)</f>
        <v>5.9664741188695771</v>
      </c>
      <c r="H77" s="40">
        <f t="shared" ref="H77" si="24">STDEV(F77:F84)</f>
        <v>0.49067727784335585</v>
      </c>
      <c r="I77" s="39">
        <f>H77/2</f>
        <v>0.24533863892167793</v>
      </c>
    </row>
    <row r="78" spans="1:9" x14ac:dyDescent="0.25">
      <c r="A78" s="39"/>
      <c r="B78" s="41"/>
      <c r="C78" s="4"/>
      <c r="D78" s="7"/>
      <c r="E78" s="15"/>
      <c r="F78" s="16"/>
      <c r="G78" s="42"/>
      <c r="H78" s="40"/>
      <c r="I78" s="39"/>
    </row>
    <row r="79" spans="1:9" x14ac:dyDescent="0.25">
      <c r="A79" s="39"/>
      <c r="B79" s="41"/>
      <c r="C79" s="4"/>
      <c r="D79" s="7"/>
      <c r="E79" s="15"/>
      <c r="F79" s="16"/>
      <c r="G79" s="42"/>
      <c r="H79" s="40"/>
      <c r="I79" s="39"/>
    </row>
    <row r="80" spans="1:9" x14ac:dyDescent="0.25">
      <c r="A80" s="39"/>
      <c r="B80" s="41"/>
      <c r="C80" s="4"/>
      <c r="D80" s="7"/>
      <c r="E80" s="15"/>
      <c r="F80" s="16"/>
      <c r="G80" s="42"/>
      <c r="H80" s="40"/>
      <c r="I80" s="39"/>
    </row>
    <row r="81" spans="1:9" x14ac:dyDescent="0.25">
      <c r="A81" s="39"/>
      <c r="B81" s="41"/>
      <c r="C81" s="4">
        <v>34</v>
      </c>
      <c r="D81" s="7">
        <v>1E-4</v>
      </c>
      <c r="E81" s="15">
        <f t="shared" si="16"/>
        <v>340000</v>
      </c>
      <c r="F81" s="16">
        <f t="shared" si="17"/>
        <v>5.5314789170422554</v>
      </c>
      <c r="G81" s="42"/>
      <c r="H81" s="40"/>
      <c r="I81" s="39"/>
    </row>
    <row r="82" spans="1:9" x14ac:dyDescent="0.25">
      <c r="A82" s="39"/>
      <c r="B82" s="41"/>
      <c r="C82" s="4">
        <v>39</v>
      </c>
      <c r="D82" s="7">
        <v>1E-4</v>
      </c>
      <c r="E82" s="15">
        <f t="shared" si="16"/>
        <v>390000</v>
      </c>
      <c r="F82" s="16">
        <f t="shared" si="17"/>
        <v>5.5910646070264995</v>
      </c>
      <c r="G82" s="42"/>
      <c r="H82" s="40"/>
      <c r="I82" s="39"/>
    </row>
    <row r="83" spans="1:9" x14ac:dyDescent="0.25">
      <c r="A83" s="39"/>
      <c r="B83" s="41"/>
      <c r="C83" s="15">
        <v>1560</v>
      </c>
      <c r="D83" s="15">
        <v>1E-3</v>
      </c>
      <c r="E83" s="15">
        <f t="shared" si="16"/>
        <v>1560000</v>
      </c>
      <c r="F83" s="16">
        <f t="shared" si="17"/>
        <v>6.1931245983544612</v>
      </c>
      <c r="G83" s="42"/>
      <c r="H83" s="40"/>
      <c r="I83" s="39"/>
    </row>
    <row r="84" spans="1:9" x14ac:dyDescent="0.25">
      <c r="A84" s="39"/>
      <c r="B84" s="41"/>
      <c r="C84" s="15">
        <v>3550</v>
      </c>
      <c r="D84" s="15">
        <v>1E-3</v>
      </c>
      <c r="E84" s="15">
        <f t="shared" si="16"/>
        <v>3550000</v>
      </c>
      <c r="F84" s="16">
        <f t="shared" si="17"/>
        <v>6.5502283530550942</v>
      </c>
      <c r="G84" s="42"/>
      <c r="H84" s="40"/>
      <c r="I84" s="39"/>
    </row>
    <row r="85" spans="1:9" x14ac:dyDescent="0.25">
      <c r="A85" s="39"/>
      <c r="B85" s="39">
        <v>12</v>
      </c>
      <c r="C85" s="4">
        <v>33000</v>
      </c>
      <c r="D85" s="4">
        <v>1E-3</v>
      </c>
      <c r="E85" s="12">
        <f t="shared" si="16"/>
        <v>33000000</v>
      </c>
      <c r="F85" s="13">
        <f t="shared" si="17"/>
        <v>7.5185139398778871</v>
      </c>
      <c r="G85" s="40">
        <f t="shared" ref="G85" si="25">AVERAGE(F85:F92)</f>
        <v>7.4525683477116136</v>
      </c>
      <c r="H85" s="40">
        <f t="shared" ref="H85" si="26">STDEV(F85:F92)</f>
        <v>0.13639656854101775</v>
      </c>
      <c r="I85" s="39">
        <f>H85/2</f>
        <v>6.8198284270508877E-2</v>
      </c>
    </row>
    <row r="86" spans="1:9" x14ac:dyDescent="0.25">
      <c r="A86" s="39"/>
      <c r="B86" s="39"/>
      <c r="C86" s="4">
        <v>38000</v>
      </c>
      <c r="D86" s="4">
        <v>1E-3</v>
      </c>
      <c r="E86" s="12">
        <f t="shared" si="16"/>
        <v>38000000</v>
      </c>
      <c r="F86" s="13">
        <f t="shared" si="17"/>
        <v>7.5797835966168101</v>
      </c>
      <c r="G86" s="40"/>
      <c r="H86" s="40"/>
      <c r="I86" s="39"/>
    </row>
    <row r="87" spans="1:9" x14ac:dyDescent="0.25">
      <c r="A87" s="39"/>
      <c r="B87" s="39"/>
      <c r="C87" s="4">
        <v>28000</v>
      </c>
      <c r="D87" s="4">
        <v>1E-3</v>
      </c>
      <c r="E87" s="12">
        <f t="shared" si="16"/>
        <v>28000000</v>
      </c>
      <c r="F87" s="13">
        <f t="shared" si="17"/>
        <v>7.4471580313422194</v>
      </c>
      <c r="G87" s="40"/>
      <c r="H87" s="40"/>
      <c r="I87" s="39"/>
    </row>
    <row r="88" spans="1:9" x14ac:dyDescent="0.25">
      <c r="A88" s="39"/>
      <c r="B88" s="39"/>
      <c r="C88" s="4">
        <v>18400</v>
      </c>
      <c r="D88" s="4">
        <v>1E-3</v>
      </c>
      <c r="E88" s="12">
        <f t="shared" si="16"/>
        <v>18400000</v>
      </c>
      <c r="F88" s="13">
        <f t="shared" si="17"/>
        <v>7.2648178230095368</v>
      </c>
      <c r="G88" s="40"/>
      <c r="H88" s="40"/>
      <c r="I88" s="39"/>
    </row>
    <row r="89" spans="1:9" x14ac:dyDescent="0.25">
      <c r="A89" s="39"/>
      <c r="B89" s="39"/>
      <c r="C89" s="14"/>
      <c r="D89" s="14"/>
      <c r="E89" s="12"/>
      <c r="F89" s="13"/>
      <c r="G89" s="40"/>
      <c r="H89" s="40"/>
      <c r="I89" s="39"/>
    </row>
    <row r="90" spans="1:9" x14ac:dyDescent="0.25">
      <c r="A90" s="39"/>
      <c r="B90" s="39"/>
      <c r="C90" s="14"/>
      <c r="D90" s="14"/>
      <c r="E90" s="12"/>
      <c r="F90" s="13"/>
      <c r="G90" s="40"/>
      <c r="H90" s="40"/>
      <c r="I90" s="39"/>
    </row>
    <row r="91" spans="1:9" x14ac:dyDescent="0.25">
      <c r="A91" s="39"/>
      <c r="B91" s="39"/>
      <c r="C91" s="14"/>
      <c r="D91" s="14"/>
      <c r="E91" s="12"/>
      <c r="F91" s="13"/>
      <c r="G91" s="40"/>
      <c r="H91" s="40"/>
      <c r="I91" s="39"/>
    </row>
    <row r="92" spans="1:9" x14ac:dyDescent="0.25">
      <c r="A92" s="39"/>
      <c r="B92" s="39"/>
      <c r="C92" s="14"/>
      <c r="D92" s="14"/>
      <c r="E92" s="12"/>
      <c r="F92" s="13"/>
      <c r="G92" s="40"/>
      <c r="H92" s="40"/>
      <c r="I92" s="39"/>
    </row>
    <row r="93" spans="1:9" x14ac:dyDescent="0.25">
      <c r="A93" s="39"/>
      <c r="B93" s="56">
        <v>24</v>
      </c>
      <c r="C93" s="24">
        <v>2170</v>
      </c>
      <c r="D93" s="9">
        <v>1.0000000000000001E-5</v>
      </c>
      <c r="E93" s="24">
        <f>C93/D93</f>
        <v>216999999.99999997</v>
      </c>
      <c r="F93" s="25">
        <f>LOG(E93)</f>
        <v>8.33645973384853</v>
      </c>
      <c r="G93" s="57">
        <f>AVERAGE(F93:F100)</f>
        <v>8.3084640620572383</v>
      </c>
      <c r="H93" s="59">
        <f t="shared" ref="H93" si="27">STDEV(F93:F100)</f>
        <v>2.4244962967270012E-2</v>
      </c>
      <c r="I93" s="60">
        <f>H93/2.4495</f>
        <v>9.897923236280878E-3</v>
      </c>
    </row>
    <row r="94" spans="1:9" x14ac:dyDescent="0.25">
      <c r="A94" s="39"/>
      <c r="B94" s="56"/>
      <c r="C94" s="24">
        <v>1970</v>
      </c>
      <c r="D94" s="9">
        <v>1.0000000000000001E-5</v>
      </c>
      <c r="E94" s="24">
        <f t="shared" si="16"/>
        <v>196999999.99999997</v>
      </c>
      <c r="F94" s="25">
        <f t="shared" ref="F94:F95" si="28">LOG(E94)</f>
        <v>8.2944662261615925</v>
      </c>
      <c r="G94" s="58"/>
      <c r="H94" s="59"/>
      <c r="I94" s="60"/>
    </row>
    <row r="95" spans="1:9" x14ac:dyDescent="0.25">
      <c r="A95" s="39"/>
      <c r="B95" s="56"/>
      <c r="C95" s="24">
        <v>1970</v>
      </c>
      <c r="D95" s="9">
        <v>1.0000000000000001E-5</v>
      </c>
      <c r="E95" s="24">
        <f t="shared" si="16"/>
        <v>196999999.99999997</v>
      </c>
      <c r="F95" s="25">
        <f t="shared" si="28"/>
        <v>8.2944662261615925</v>
      </c>
      <c r="G95" s="58"/>
      <c r="H95" s="59"/>
      <c r="I95" s="60"/>
    </row>
    <row r="96" spans="1:9" x14ac:dyDescent="0.25">
      <c r="A96" s="39"/>
      <c r="B96" s="56"/>
      <c r="C96" s="9"/>
      <c r="D96" s="9"/>
      <c r="E96" s="24"/>
      <c r="F96" s="25"/>
      <c r="G96" s="58"/>
      <c r="H96" s="59"/>
      <c r="I96" s="60"/>
    </row>
    <row r="97" spans="1:9" x14ac:dyDescent="0.25">
      <c r="A97" s="39"/>
      <c r="B97" s="56"/>
      <c r="C97" s="9"/>
      <c r="D97" s="7"/>
      <c r="E97" s="24"/>
      <c r="F97" s="25"/>
      <c r="G97" s="58"/>
      <c r="H97" s="59"/>
      <c r="I97" s="60"/>
    </row>
    <row r="98" spans="1:9" x14ac:dyDescent="0.25">
      <c r="A98" s="39"/>
      <c r="B98" s="56"/>
      <c r="C98" s="22"/>
      <c r="D98" s="7"/>
      <c r="E98" s="24"/>
      <c r="F98" s="25"/>
      <c r="G98" s="58"/>
      <c r="H98" s="59"/>
      <c r="I98" s="60"/>
    </row>
    <row r="99" spans="1:9" x14ac:dyDescent="0.25">
      <c r="A99" s="39"/>
      <c r="B99" s="56"/>
      <c r="C99" s="9"/>
      <c r="D99" s="7"/>
      <c r="E99" s="24"/>
      <c r="F99" s="25"/>
      <c r="G99" s="58"/>
      <c r="H99" s="59"/>
      <c r="I99" s="60"/>
    </row>
    <row r="100" spans="1:9" x14ac:dyDescent="0.25">
      <c r="A100" s="39"/>
      <c r="B100" s="56"/>
      <c r="C100" s="9"/>
      <c r="D100" s="7"/>
      <c r="E100" s="24"/>
      <c r="F100" s="25"/>
      <c r="G100" s="58"/>
      <c r="H100" s="59"/>
      <c r="I100" s="60"/>
    </row>
    <row r="101" spans="1:9" x14ac:dyDescent="0.25">
      <c r="A101" s="39" t="s">
        <v>34</v>
      </c>
      <c r="B101" s="39">
        <v>0</v>
      </c>
      <c r="C101" s="4">
        <v>1670</v>
      </c>
      <c r="D101" s="4">
        <v>0.1</v>
      </c>
      <c r="E101" s="12">
        <f>C101/D101</f>
        <v>16700</v>
      </c>
      <c r="F101" s="13">
        <f>LOG(E101)</f>
        <v>4.2227164711475833</v>
      </c>
      <c r="G101" s="40">
        <f>AVERAGE(F101:F108)</f>
        <v>4.4869192389644477</v>
      </c>
      <c r="H101" s="40">
        <f t="shared" ref="H101" si="29">STDEV(F101:F108)</f>
        <v>0.31267175047988327</v>
      </c>
      <c r="I101" s="39">
        <f t="shared" ref="I101" si="30">H101/2.8284</f>
        <v>0.11054721767779779</v>
      </c>
    </row>
    <row r="102" spans="1:9" x14ac:dyDescent="0.25">
      <c r="A102" s="39"/>
      <c r="B102" s="39"/>
      <c r="C102" s="4">
        <v>1560</v>
      </c>
      <c r="D102" s="4">
        <v>0.1</v>
      </c>
      <c r="E102" s="12">
        <f t="shared" ref="E102:E148" si="31">C102/D102</f>
        <v>15600</v>
      </c>
      <c r="F102" s="13">
        <f t="shared" ref="F102:F108" si="32">LOG(E102)</f>
        <v>4.1931245983544612</v>
      </c>
      <c r="G102" s="40"/>
      <c r="H102" s="40"/>
      <c r="I102" s="39"/>
    </row>
    <row r="103" spans="1:9" x14ac:dyDescent="0.25">
      <c r="A103" s="39"/>
      <c r="B103" s="39"/>
      <c r="C103" s="17">
        <v>1330</v>
      </c>
      <c r="D103" s="4">
        <v>0.1</v>
      </c>
      <c r="E103" s="12">
        <f t="shared" si="31"/>
        <v>13300</v>
      </c>
      <c r="F103" s="13">
        <f t="shared" si="32"/>
        <v>4.1238516409670858</v>
      </c>
      <c r="G103" s="40"/>
      <c r="H103" s="40"/>
      <c r="I103" s="39"/>
    </row>
    <row r="104" spans="1:9" x14ac:dyDescent="0.25">
      <c r="A104" s="39"/>
      <c r="B104" s="39"/>
      <c r="C104" s="4">
        <v>1970</v>
      </c>
      <c r="D104" s="4">
        <v>0.1</v>
      </c>
      <c r="E104" s="12">
        <f t="shared" si="31"/>
        <v>19700</v>
      </c>
      <c r="F104" s="13">
        <f t="shared" si="32"/>
        <v>4.2944662261615933</v>
      </c>
      <c r="G104" s="40"/>
      <c r="H104" s="40"/>
      <c r="I104" s="39"/>
    </row>
    <row r="105" spans="1:9" x14ac:dyDescent="0.25">
      <c r="A105" s="39"/>
      <c r="B105" s="39"/>
      <c r="C105" s="4">
        <v>7750</v>
      </c>
      <c r="D105" s="4">
        <v>0.1</v>
      </c>
      <c r="E105" s="12">
        <f t="shared" si="31"/>
        <v>77500</v>
      </c>
      <c r="F105" s="13">
        <f t="shared" si="32"/>
        <v>4.8893017025063106</v>
      </c>
      <c r="G105" s="40"/>
      <c r="H105" s="40"/>
      <c r="I105" s="39"/>
    </row>
    <row r="106" spans="1:9" x14ac:dyDescent="0.25">
      <c r="A106" s="39"/>
      <c r="B106" s="39"/>
      <c r="C106" s="4">
        <v>6590</v>
      </c>
      <c r="D106" s="4">
        <v>0.1</v>
      </c>
      <c r="E106" s="12">
        <f t="shared" si="31"/>
        <v>65900</v>
      </c>
      <c r="F106" s="13">
        <f t="shared" si="32"/>
        <v>4.8188854145940097</v>
      </c>
      <c r="G106" s="40"/>
      <c r="H106" s="40"/>
      <c r="I106" s="39"/>
    </row>
    <row r="107" spans="1:9" x14ac:dyDescent="0.25">
      <c r="A107" s="39"/>
      <c r="B107" s="39"/>
      <c r="C107" s="17">
        <v>3880</v>
      </c>
      <c r="D107" s="4">
        <v>0.1</v>
      </c>
      <c r="E107" s="12">
        <f t="shared" si="31"/>
        <v>38800</v>
      </c>
      <c r="F107" s="13">
        <f t="shared" si="32"/>
        <v>4.5888317255942068</v>
      </c>
      <c r="G107" s="40"/>
      <c r="H107" s="40"/>
      <c r="I107" s="39"/>
    </row>
    <row r="108" spans="1:9" x14ac:dyDescent="0.25">
      <c r="A108" s="39"/>
      <c r="B108" s="39"/>
      <c r="C108" s="4">
        <v>5810</v>
      </c>
      <c r="D108" s="4">
        <v>0.1</v>
      </c>
      <c r="E108" s="12">
        <f t="shared" si="31"/>
        <v>58100</v>
      </c>
      <c r="F108" s="13">
        <f t="shared" si="32"/>
        <v>4.7641761323903307</v>
      </c>
      <c r="G108" s="40"/>
      <c r="H108" s="40"/>
      <c r="I108" s="39"/>
    </row>
    <row r="109" spans="1:9" x14ac:dyDescent="0.25">
      <c r="A109" s="39"/>
      <c r="B109" s="41">
        <v>2</v>
      </c>
      <c r="C109" s="4">
        <v>0</v>
      </c>
      <c r="D109" s="4">
        <v>0.1</v>
      </c>
      <c r="E109" s="15">
        <f t="shared" si="31"/>
        <v>0</v>
      </c>
      <c r="F109" s="16">
        <v>0</v>
      </c>
      <c r="G109" s="42">
        <f t="shared" ref="G109" si="33">AVERAGE(F109:F116)</f>
        <v>0</v>
      </c>
      <c r="H109" s="40">
        <f t="shared" ref="H109" si="34">STDEV(F109:F116)</f>
        <v>0</v>
      </c>
      <c r="I109" s="39">
        <f t="shared" ref="I109" si="35">H109/2.8284</f>
        <v>0</v>
      </c>
    </row>
    <row r="110" spans="1:9" x14ac:dyDescent="0.25">
      <c r="A110" s="39"/>
      <c r="B110" s="41"/>
      <c r="C110" s="4">
        <v>0</v>
      </c>
      <c r="D110" s="4">
        <v>0.1</v>
      </c>
      <c r="E110" s="15">
        <f t="shared" si="31"/>
        <v>0</v>
      </c>
      <c r="F110" s="16">
        <v>0</v>
      </c>
      <c r="G110" s="42"/>
      <c r="H110" s="40"/>
      <c r="I110" s="39"/>
    </row>
    <row r="111" spans="1:9" x14ac:dyDescent="0.25">
      <c r="A111" s="39"/>
      <c r="B111" s="41"/>
      <c r="C111" s="4">
        <v>0</v>
      </c>
      <c r="D111" s="4">
        <v>0.1</v>
      </c>
      <c r="E111" s="15">
        <f t="shared" si="31"/>
        <v>0</v>
      </c>
      <c r="F111" s="16">
        <v>0</v>
      </c>
      <c r="G111" s="42"/>
      <c r="H111" s="40"/>
      <c r="I111" s="39"/>
    </row>
    <row r="112" spans="1:9" x14ac:dyDescent="0.25">
      <c r="A112" s="39"/>
      <c r="B112" s="41"/>
      <c r="C112" s="4">
        <v>0</v>
      </c>
      <c r="D112" s="4">
        <v>0.1</v>
      </c>
      <c r="E112" s="15">
        <f t="shared" si="31"/>
        <v>0</v>
      </c>
      <c r="F112" s="16">
        <v>0</v>
      </c>
      <c r="G112" s="42"/>
      <c r="H112" s="40"/>
      <c r="I112" s="39"/>
    </row>
    <row r="113" spans="1:9" x14ac:dyDescent="0.25">
      <c r="A113" s="39"/>
      <c r="B113" s="41"/>
      <c r="C113" s="4">
        <v>0</v>
      </c>
      <c r="D113" s="4">
        <v>0.1</v>
      </c>
      <c r="E113" s="15">
        <f t="shared" si="31"/>
        <v>0</v>
      </c>
      <c r="F113" s="16">
        <v>0</v>
      </c>
      <c r="G113" s="42"/>
      <c r="H113" s="40"/>
      <c r="I113" s="39"/>
    </row>
    <row r="114" spans="1:9" x14ac:dyDescent="0.25">
      <c r="A114" s="39"/>
      <c r="B114" s="41"/>
      <c r="C114" s="4">
        <v>0</v>
      </c>
      <c r="D114" s="4">
        <v>0.1</v>
      </c>
      <c r="E114" s="15">
        <f t="shared" si="31"/>
        <v>0</v>
      </c>
      <c r="F114" s="16">
        <v>0</v>
      </c>
      <c r="G114" s="42"/>
      <c r="H114" s="40"/>
      <c r="I114" s="39"/>
    </row>
    <row r="115" spans="1:9" x14ac:dyDescent="0.25">
      <c r="A115" s="39"/>
      <c r="B115" s="41"/>
      <c r="C115" s="4">
        <v>0</v>
      </c>
      <c r="D115" s="4">
        <v>0.1</v>
      </c>
      <c r="E115" s="15">
        <f t="shared" si="31"/>
        <v>0</v>
      </c>
      <c r="F115" s="16">
        <v>0</v>
      </c>
      <c r="G115" s="42"/>
      <c r="H115" s="40"/>
      <c r="I115" s="39"/>
    </row>
    <row r="116" spans="1:9" x14ac:dyDescent="0.25">
      <c r="A116" s="39"/>
      <c r="B116" s="41"/>
      <c r="C116" s="4">
        <v>0</v>
      </c>
      <c r="D116" s="4">
        <v>0.1</v>
      </c>
      <c r="E116" s="15">
        <f t="shared" si="31"/>
        <v>0</v>
      </c>
      <c r="F116" s="16">
        <v>0</v>
      </c>
      <c r="G116" s="42"/>
      <c r="H116" s="40"/>
      <c r="I116" s="39"/>
    </row>
    <row r="117" spans="1:9" x14ac:dyDescent="0.25">
      <c r="A117" s="39"/>
      <c r="B117" s="39">
        <v>4</v>
      </c>
      <c r="C117" s="4">
        <v>0</v>
      </c>
      <c r="D117" s="4">
        <v>0.1</v>
      </c>
      <c r="E117" s="12">
        <f t="shared" si="31"/>
        <v>0</v>
      </c>
      <c r="F117" s="13">
        <v>0</v>
      </c>
      <c r="G117" s="40">
        <f t="shared" ref="G117" si="36">AVERAGE(F117:F124)</f>
        <v>0</v>
      </c>
      <c r="H117" s="40">
        <f t="shared" ref="H117" si="37">STDEV(F117:F124)</f>
        <v>0</v>
      </c>
      <c r="I117" s="39">
        <f t="shared" ref="I117" si="38">H117/2.8284</f>
        <v>0</v>
      </c>
    </row>
    <row r="118" spans="1:9" x14ac:dyDescent="0.25">
      <c r="A118" s="39"/>
      <c r="B118" s="39"/>
      <c r="C118" s="4">
        <v>0</v>
      </c>
      <c r="D118" s="4">
        <v>0.1</v>
      </c>
      <c r="E118" s="12">
        <f t="shared" si="31"/>
        <v>0</v>
      </c>
      <c r="F118" s="13">
        <v>0</v>
      </c>
      <c r="G118" s="40"/>
      <c r="H118" s="40"/>
      <c r="I118" s="39"/>
    </row>
    <row r="119" spans="1:9" x14ac:dyDescent="0.25">
      <c r="A119" s="39"/>
      <c r="B119" s="39"/>
      <c r="C119" s="4">
        <v>0</v>
      </c>
      <c r="D119" s="4">
        <v>0.1</v>
      </c>
      <c r="E119" s="12">
        <f t="shared" si="31"/>
        <v>0</v>
      </c>
      <c r="F119" s="13">
        <v>0</v>
      </c>
      <c r="G119" s="40"/>
      <c r="H119" s="40"/>
      <c r="I119" s="39"/>
    </row>
    <row r="120" spans="1:9" x14ac:dyDescent="0.25">
      <c r="A120" s="39"/>
      <c r="B120" s="39"/>
      <c r="C120" s="4">
        <v>0</v>
      </c>
      <c r="D120" s="4">
        <v>0.1</v>
      </c>
      <c r="E120" s="12">
        <f t="shared" si="31"/>
        <v>0</v>
      </c>
      <c r="F120" s="13">
        <v>0</v>
      </c>
      <c r="G120" s="40"/>
      <c r="H120" s="40"/>
      <c r="I120" s="39"/>
    </row>
    <row r="121" spans="1:9" x14ac:dyDescent="0.25">
      <c r="A121" s="39"/>
      <c r="B121" s="39"/>
      <c r="C121" s="4">
        <v>0</v>
      </c>
      <c r="D121" s="4">
        <v>0.1</v>
      </c>
      <c r="E121" s="12">
        <f t="shared" si="31"/>
        <v>0</v>
      </c>
      <c r="F121" s="13">
        <v>0</v>
      </c>
      <c r="G121" s="40"/>
      <c r="H121" s="40"/>
      <c r="I121" s="39"/>
    </row>
    <row r="122" spans="1:9" x14ac:dyDescent="0.25">
      <c r="A122" s="39"/>
      <c r="B122" s="39"/>
      <c r="C122" s="4">
        <v>0</v>
      </c>
      <c r="D122" s="4">
        <v>0.1</v>
      </c>
      <c r="E122" s="12">
        <f t="shared" si="31"/>
        <v>0</v>
      </c>
      <c r="F122" s="13">
        <v>0</v>
      </c>
      <c r="G122" s="40"/>
      <c r="H122" s="40"/>
      <c r="I122" s="39"/>
    </row>
    <row r="123" spans="1:9" x14ac:dyDescent="0.25">
      <c r="A123" s="39"/>
      <c r="B123" s="39"/>
      <c r="C123" s="4">
        <v>0</v>
      </c>
      <c r="D123" s="4">
        <v>0.1</v>
      </c>
      <c r="E123" s="12">
        <f t="shared" si="31"/>
        <v>0</v>
      </c>
      <c r="F123" s="13">
        <v>0</v>
      </c>
      <c r="G123" s="40"/>
      <c r="H123" s="40"/>
      <c r="I123" s="39"/>
    </row>
    <row r="124" spans="1:9" x14ac:dyDescent="0.25">
      <c r="A124" s="39"/>
      <c r="B124" s="39"/>
      <c r="C124" s="4">
        <v>0</v>
      </c>
      <c r="D124" s="4">
        <v>0.1</v>
      </c>
      <c r="E124" s="12">
        <f t="shared" si="31"/>
        <v>0</v>
      </c>
      <c r="F124" s="13">
        <v>0</v>
      </c>
      <c r="G124" s="40"/>
      <c r="H124" s="40"/>
      <c r="I124" s="39"/>
    </row>
    <row r="125" spans="1:9" x14ac:dyDescent="0.25">
      <c r="A125" s="39"/>
      <c r="B125" s="41">
        <v>8</v>
      </c>
      <c r="C125" s="4">
        <v>0</v>
      </c>
      <c r="D125" s="4">
        <v>0.1</v>
      </c>
      <c r="E125" s="15">
        <f t="shared" si="31"/>
        <v>0</v>
      </c>
      <c r="F125" s="16">
        <v>0</v>
      </c>
      <c r="G125" s="42">
        <f t="shared" ref="G125" si="39">AVERAGE(F125:F132)</f>
        <v>0</v>
      </c>
      <c r="H125" s="40">
        <f t="shared" ref="H125" si="40">STDEV(F125:F132)</f>
        <v>0</v>
      </c>
      <c r="I125" s="39">
        <f t="shared" ref="I125" si="41">H125/2.8284</f>
        <v>0</v>
      </c>
    </row>
    <row r="126" spans="1:9" x14ac:dyDescent="0.25">
      <c r="A126" s="39"/>
      <c r="B126" s="41"/>
      <c r="C126" s="4">
        <v>0</v>
      </c>
      <c r="D126" s="4">
        <v>0.1</v>
      </c>
      <c r="E126" s="15">
        <f t="shared" si="31"/>
        <v>0</v>
      </c>
      <c r="F126" s="16">
        <v>0</v>
      </c>
      <c r="G126" s="42"/>
      <c r="H126" s="40"/>
      <c r="I126" s="39"/>
    </row>
    <row r="127" spans="1:9" x14ac:dyDescent="0.25">
      <c r="A127" s="39"/>
      <c r="B127" s="41"/>
      <c r="C127" s="4">
        <v>0</v>
      </c>
      <c r="D127" s="4">
        <v>0.1</v>
      </c>
      <c r="E127" s="15">
        <f t="shared" si="31"/>
        <v>0</v>
      </c>
      <c r="F127" s="16">
        <v>0</v>
      </c>
      <c r="G127" s="42"/>
      <c r="H127" s="40"/>
      <c r="I127" s="39"/>
    </row>
    <row r="128" spans="1:9" x14ac:dyDescent="0.25">
      <c r="A128" s="39"/>
      <c r="B128" s="41"/>
      <c r="C128" s="4">
        <v>0</v>
      </c>
      <c r="D128" s="4">
        <v>0.1</v>
      </c>
      <c r="E128" s="15">
        <f t="shared" si="31"/>
        <v>0</v>
      </c>
      <c r="F128" s="16">
        <v>0</v>
      </c>
      <c r="G128" s="42"/>
      <c r="H128" s="40"/>
      <c r="I128" s="39"/>
    </row>
    <row r="129" spans="1:9" x14ac:dyDescent="0.25">
      <c r="A129" s="39"/>
      <c r="B129" s="41"/>
      <c r="C129" s="4">
        <v>0</v>
      </c>
      <c r="D129" s="4">
        <v>0.1</v>
      </c>
      <c r="E129" s="15">
        <f t="shared" si="31"/>
        <v>0</v>
      </c>
      <c r="F129" s="16">
        <v>0</v>
      </c>
      <c r="G129" s="42"/>
      <c r="H129" s="40"/>
      <c r="I129" s="39"/>
    </row>
    <row r="130" spans="1:9" x14ac:dyDescent="0.25">
      <c r="A130" s="39"/>
      <c r="B130" s="41"/>
      <c r="C130" s="4">
        <v>0</v>
      </c>
      <c r="D130" s="4">
        <v>0.1</v>
      </c>
      <c r="E130" s="15">
        <f t="shared" si="31"/>
        <v>0</v>
      </c>
      <c r="F130" s="16">
        <v>0</v>
      </c>
      <c r="G130" s="42"/>
      <c r="H130" s="40"/>
      <c r="I130" s="39"/>
    </row>
    <row r="131" spans="1:9" x14ac:dyDescent="0.25">
      <c r="A131" s="39"/>
      <c r="B131" s="41"/>
      <c r="C131" s="4">
        <v>0</v>
      </c>
      <c r="D131" s="4">
        <v>0.1</v>
      </c>
      <c r="E131" s="15">
        <f t="shared" si="31"/>
        <v>0</v>
      </c>
      <c r="F131" s="16">
        <v>0</v>
      </c>
      <c r="G131" s="42"/>
      <c r="H131" s="40"/>
      <c r="I131" s="39"/>
    </row>
    <row r="132" spans="1:9" x14ac:dyDescent="0.25">
      <c r="A132" s="39"/>
      <c r="B132" s="41"/>
      <c r="C132" s="4">
        <v>0</v>
      </c>
      <c r="D132" s="4">
        <v>0.1</v>
      </c>
      <c r="E132" s="15">
        <f t="shared" si="31"/>
        <v>0</v>
      </c>
      <c r="F132" s="16">
        <v>0</v>
      </c>
      <c r="G132" s="42"/>
      <c r="H132" s="40"/>
      <c r="I132" s="39"/>
    </row>
    <row r="133" spans="1:9" x14ac:dyDescent="0.25">
      <c r="A133" s="39"/>
      <c r="B133" s="39">
        <v>12</v>
      </c>
      <c r="C133" s="4">
        <v>0</v>
      </c>
      <c r="D133" s="4">
        <v>0.1</v>
      </c>
      <c r="E133" s="12">
        <f>C133/D141</f>
        <v>0</v>
      </c>
      <c r="F133" s="13">
        <v>0</v>
      </c>
      <c r="G133" s="40">
        <f t="shared" ref="G133" si="42">AVERAGE(F133:F140)</f>
        <v>0</v>
      </c>
      <c r="H133" s="40">
        <f t="shared" ref="H133" si="43">STDEV(F133:F140)</f>
        <v>0</v>
      </c>
      <c r="I133" s="39">
        <f t="shared" ref="I133" si="44">H133/2.8284</f>
        <v>0</v>
      </c>
    </row>
    <row r="134" spans="1:9" x14ac:dyDescent="0.25">
      <c r="A134" s="39"/>
      <c r="B134" s="39"/>
      <c r="C134" s="4">
        <v>0</v>
      </c>
      <c r="D134" s="4">
        <v>0.1</v>
      </c>
      <c r="E134" s="12">
        <f>C134/D142</f>
        <v>0</v>
      </c>
      <c r="F134" s="13">
        <v>0</v>
      </c>
      <c r="G134" s="40"/>
      <c r="H134" s="40"/>
      <c r="I134" s="39"/>
    </row>
    <row r="135" spans="1:9" x14ac:dyDescent="0.25">
      <c r="A135" s="39"/>
      <c r="B135" s="39"/>
      <c r="C135" s="4">
        <v>0</v>
      </c>
      <c r="D135" s="4">
        <v>0.1</v>
      </c>
      <c r="E135" s="12">
        <f>C135/D143</f>
        <v>0</v>
      </c>
      <c r="F135" s="13">
        <v>0</v>
      </c>
      <c r="G135" s="40"/>
      <c r="H135" s="40"/>
      <c r="I135" s="39"/>
    </row>
    <row r="136" spans="1:9" x14ac:dyDescent="0.25">
      <c r="A136" s="39"/>
      <c r="B136" s="39"/>
      <c r="C136" s="4">
        <v>0</v>
      </c>
      <c r="D136" s="4">
        <v>0.1</v>
      </c>
      <c r="E136" s="12">
        <f>C136/D144</f>
        <v>0</v>
      </c>
      <c r="F136" s="13">
        <v>0</v>
      </c>
      <c r="G136" s="40"/>
      <c r="H136" s="40"/>
      <c r="I136" s="39"/>
    </row>
    <row r="137" spans="1:9" x14ac:dyDescent="0.25">
      <c r="A137" s="39"/>
      <c r="B137" s="39"/>
      <c r="C137" s="4">
        <v>0</v>
      </c>
      <c r="D137" s="4">
        <v>0.1</v>
      </c>
      <c r="E137" s="12">
        <f t="shared" si="31"/>
        <v>0</v>
      </c>
      <c r="F137" s="13">
        <v>0</v>
      </c>
      <c r="G137" s="40"/>
      <c r="H137" s="40"/>
      <c r="I137" s="39"/>
    </row>
    <row r="138" spans="1:9" x14ac:dyDescent="0.25">
      <c r="A138" s="39"/>
      <c r="B138" s="39"/>
      <c r="C138" s="4">
        <v>0</v>
      </c>
      <c r="D138" s="4">
        <v>0.1</v>
      </c>
      <c r="E138" s="12">
        <f t="shared" si="31"/>
        <v>0</v>
      </c>
      <c r="F138" s="13">
        <v>0</v>
      </c>
      <c r="G138" s="40"/>
      <c r="H138" s="40"/>
      <c r="I138" s="39"/>
    </row>
    <row r="139" spans="1:9" x14ac:dyDescent="0.25">
      <c r="A139" s="39"/>
      <c r="B139" s="39"/>
      <c r="C139" s="4">
        <v>0</v>
      </c>
      <c r="D139" s="4">
        <v>0.1</v>
      </c>
      <c r="E139" s="12">
        <f t="shared" si="31"/>
        <v>0</v>
      </c>
      <c r="F139" s="13">
        <v>0</v>
      </c>
      <c r="G139" s="40"/>
      <c r="H139" s="40"/>
      <c r="I139" s="39"/>
    </row>
    <row r="140" spans="1:9" x14ac:dyDescent="0.25">
      <c r="A140" s="39"/>
      <c r="B140" s="39"/>
      <c r="C140" s="4">
        <v>0</v>
      </c>
      <c r="D140" s="4">
        <v>0.1</v>
      </c>
      <c r="E140" s="12">
        <f t="shared" si="31"/>
        <v>0</v>
      </c>
      <c r="F140" s="13">
        <v>0</v>
      </c>
      <c r="G140" s="40"/>
      <c r="H140" s="40"/>
      <c r="I140" s="39"/>
    </row>
    <row r="141" spans="1:9" x14ac:dyDescent="0.25">
      <c r="A141" s="39"/>
      <c r="B141" s="41">
        <v>24</v>
      </c>
      <c r="C141" s="4">
        <v>0</v>
      </c>
      <c r="D141" s="4">
        <v>0.1</v>
      </c>
      <c r="E141" s="12">
        <f t="shared" si="31"/>
        <v>0</v>
      </c>
      <c r="F141" s="13">
        <v>0</v>
      </c>
      <c r="G141" s="42">
        <f t="shared" ref="G141" si="45">AVERAGE(F141:F148)</f>
        <v>0</v>
      </c>
      <c r="H141" s="40">
        <f t="shared" ref="H141" si="46">STDEV(F141:F148)</f>
        <v>0</v>
      </c>
      <c r="I141" s="39">
        <f t="shared" ref="I141" si="47">H141/2.8284</f>
        <v>0</v>
      </c>
    </row>
    <row r="142" spans="1:9" x14ac:dyDescent="0.25">
      <c r="A142" s="39"/>
      <c r="B142" s="41"/>
      <c r="C142" s="4">
        <v>0</v>
      </c>
      <c r="D142" s="4">
        <v>0.1</v>
      </c>
      <c r="E142" s="12">
        <f t="shared" si="31"/>
        <v>0</v>
      </c>
      <c r="F142" s="13">
        <v>0</v>
      </c>
      <c r="G142" s="42"/>
      <c r="H142" s="40"/>
      <c r="I142" s="39"/>
    </row>
    <row r="143" spans="1:9" x14ac:dyDescent="0.25">
      <c r="A143" s="39"/>
      <c r="B143" s="41"/>
      <c r="C143" s="4">
        <v>0</v>
      </c>
      <c r="D143" s="4">
        <v>0.1</v>
      </c>
      <c r="E143" s="12">
        <f t="shared" si="31"/>
        <v>0</v>
      </c>
      <c r="F143" s="13">
        <v>0</v>
      </c>
      <c r="G143" s="42"/>
      <c r="H143" s="40"/>
      <c r="I143" s="39"/>
    </row>
    <row r="144" spans="1:9" x14ac:dyDescent="0.25">
      <c r="A144" s="39"/>
      <c r="B144" s="41"/>
      <c r="C144" s="4">
        <v>0</v>
      </c>
      <c r="D144" s="4">
        <v>0.1</v>
      </c>
      <c r="E144" s="12">
        <f t="shared" si="31"/>
        <v>0</v>
      </c>
      <c r="F144" s="13">
        <v>0</v>
      </c>
      <c r="G144" s="42"/>
      <c r="H144" s="40"/>
      <c r="I144" s="39"/>
    </row>
    <row r="145" spans="1:9" x14ac:dyDescent="0.25">
      <c r="A145" s="39"/>
      <c r="B145" s="41"/>
      <c r="C145" s="4">
        <v>0</v>
      </c>
      <c r="D145" s="4">
        <v>0.1</v>
      </c>
      <c r="E145" s="15">
        <f t="shared" si="31"/>
        <v>0</v>
      </c>
      <c r="F145" s="13">
        <v>0</v>
      </c>
      <c r="G145" s="42"/>
      <c r="H145" s="40"/>
      <c r="I145" s="39"/>
    </row>
    <row r="146" spans="1:9" x14ac:dyDescent="0.25">
      <c r="A146" s="39"/>
      <c r="B146" s="41"/>
      <c r="C146" s="4">
        <v>0</v>
      </c>
      <c r="D146" s="4">
        <v>0.1</v>
      </c>
      <c r="E146" s="15">
        <f t="shared" si="31"/>
        <v>0</v>
      </c>
      <c r="F146" s="13">
        <v>0</v>
      </c>
      <c r="G146" s="42"/>
      <c r="H146" s="40"/>
      <c r="I146" s="39"/>
    </row>
    <row r="147" spans="1:9" x14ac:dyDescent="0.25">
      <c r="A147" s="39"/>
      <c r="B147" s="41"/>
      <c r="C147" s="4">
        <v>0</v>
      </c>
      <c r="D147" s="4">
        <v>0.1</v>
      </c>
      <c r="E147" s="15">
        <f t="shared" si="31"/>
        <v>0</v>
      </c>
      <c r="F147" s="13">
        <v>0</v>
      </c>
      <c r="G147" s="42"/>
      <c r="H147" s="40"/>
      <c r="I147" s="39"/>
    </row>
    <row r="148" spans="1:9" x14ac:dyDescent="0.25">
      <c r="A148" s="39"/>
      <c r="B148" s="41"/>
      <c r="C148" s="4">
        <v>0</v>
      </c>
      <c r="D148" s="4">
        <v>0.1</v>
      </c>
      <c r="E148" s="15">
        <f t="shared" si="31"/>
        <v>0</v>
      </c>
      <c r="F148" s="13">
        <v>0</v>
      </c>
      <c r="G148" s="42"/>
      <c r="H148" s="40"/>
      <c r="I148" s="39"/>
    </row>
    <row r="149" spans="1:9" x14ac:dyDescent="0.25">
      <c r="A149" s="39" t="s">
        <v>33</v>
      </c>
      <c r="B149" s="39">
        <v>0</v>
      </c>
      <c r="C149" s="4">
        <v>2960</v>
      </c>
      <c r="D149" s="4">
        <v>0.1</v>
      </c>
      <c r="E149" s="12">
        <f>C149/D149</f>
        <v>29600</v>
      </c>
      <c r="F149" s="13">
        <f>LOG(E149)</f>
        <v>4.4712917110589387</v>
      </c>
      <c r="G149" s="40">
        <f>AVERAGE(F149:F156)</f>
        <v>4.9160785618139355</v>
      </c>
      <c r="H149" s="40">
        <f t="shared" ref="H149" si="48">STDEV(F149:F156)</f>
        <v>0.43236301189090276</v>
      </c>
      <c r="I149" s="39">
        <f t="shared" ref="I149" si="49">H149/2.8284</f>
        <v>0.15286487480232738</v>
      </c>
    </row>
    <row r="150" spans="1:9" x14ac:dyDescent="0.25">
      <c r="A150" s="39"/>
      <c r="B150" s="39"/>
      <c r="C150" s="4">
        <v>1970</v>
      </c>
      <c r="D150" s="4">
        <v>0.1</v>
      </c>
      <c r="E150" s="12">
        <f t="shared" ref="E150:E196" si="50">C150/D150</f>
        <v>19700</v>
      </c>
      <c r="F150" s="13">
        <f t="shared" ref="F150:F156" si="51">LOG(E150)</f>
        <v>4.2944662261615933</v>
      </c>
      <c r="G150" s="40"/>
      <c r="H150" s="40"/>
      <c r="I150" s="39"/>
    </row>
    <row r="151" spans="1:9" x14ac:dyDescent="0.25">
      <c r="A151" s="39"/>
      <c r="B151" s="39"/>
      <c r="C151" s="17">
        <v>6570</v>
      </c>
      <c r="D151" s="4">
        <v>0.1</v>
      </c>
      <c r="E151" s="12">
        <f t="shared" si="50"/>
        <v>65700</v>
      </c>
      <c r="F151" s="13">
        <f t="shared" si="51"/>
        <v>4.8175653695597811</v>
      </c>
      <c r="G151" s="40"/>
      <c r="H151" s="40"/>
      <c r="I151" s="39"/>
    </row>
    <row r="152" spans="1:9" x14ac:dyDescent="0.25">
      <c r="A152" s="39"/>
      <c r="B152" s="39"/>
      <c r="C152" s="4">
        <v>6570</v>
      </c>
      <c r="D152" s="4">
        <v>0.1</v>
      </c>
      <c r="E152" s="12">
        <f t="shared" si="50"/>
        <v>65700</v>
      </c>
      <c r="F152" s="13">
        <f t="shared" si="51"/>
        <v>4.8175653695597811</v>
      </c>
      <c r="G152" s="40"/>
      <c r="H152" s="40"/>
      <c r="I152" s="39"/>
    </row>
    <row r="153" spans="1:9" x14ac:dyDescent="0.25">
      <c r="A153" s="39"/>
      <c r="B153" s="39"/>
      <c r="C153" s="4">
        <v>14000</v>
      </c>
      <c r="D153" s="4">
        <v>0.1</v>
      </c>
      <c r="E153" s="12">
        <f t="shared" si="50"/>
        <v>140000</v>
      </c>
      <c r="F153" s="13">
        <f t="shared" si="51"/>
        <v>5.1461280356782382</v>
      </c>
      <c r="G153" s="40"/>
      <c r="H153" s="40"/>
      <c r="I153" s="39"/>
    </row>
    <row r="154" spans="1:9" x14ac:dyDescent="0.25">
      <c r="A154" s="39"/>
      <c r="B154" s="39"/>
      <c r="C154" s="4">
        <v>10000</v>
      </c>
      <c r="D154" s="4">
        <v>0.1</v>
      </c>
      <c r="E154" s="12">
        <f t="shared" si="50"/>
        <v>100000</v>
      </c>
      <c r="F154" s="13">
        <f t="shared" si="51"/>
        <v>5</v>
      </c>
      <c r="G154" s="40"/>
      <c r="H154" s="40"/>
      <c r="I154" s="39"/>
    </row>
    <row r="155" spans="1:9" x14ac:dyDescent="0.25">
      <c r="A155" s="39"/>
      <c r="B155" s="39"/>
      <c r="C155" s="17">
        <v>12000</v>
      </c>
      <c r="D155" s="4">
        <v>0.1</v>
      </c>
      <c r="E155" s="12">
        <f t="shared" si="50"/>
        <v>120000</v>
      </c>
      <c r="F155" s="13">
        <f t="shared" si="51"/>
        <v>5.0791812460476251</v>
      </c>
      <c r="G155" s="40"/>
      <c r="H155" s="40"/>
      <c r="I155" s="39"/>
    </row>
    <row r="156" spans="1:9" x14ac:dyDescent="0.25">
      <c r="A156" s="39"/>
      <c r="B156" s="39"/>
      <c r="C156" s="4">
        <v>50400</v>
      </c>
      <c r="D156" s="4">
        <v>0.1</v>
      </c>
      <c r="E156" s="12">
        <f t="shared" si="50"/>
        <v>504000</v>
      </c>
      <c r="F156" s="13">
        <f t="shared" si="51"/>
        <v>5.702430536445525</v>
      </c>
      <c r="G156" s="40"/>
      <c r="H156" s="40"/>
      <c r="I156" s="39"/>
    </row>
    <row r="157" spans="1:9" x14ac:dyDescent="0.25">
      <c r="A157" s="39"/>
      <c r="B157" s="41">
        <v>2</v>
      </c>
      <c r="C157" s="4">
        <v>0</v>
      </c>
      <c r="D157" s="4">
        <v>0.1</v>
      </c>
      <c r="E157" s="15">
        <f t="shared" si="50"/>
        <v>0</v>
      </c>
      <c r="F157" s="16">
        <v>0</v>
      </c>
      <c r="G157" s="42">
        <f t="shared" ref="G157" si="52">AVERAGE(F157:F164)</f>
        <v>0</v>
      </c>
      <c r="H157" s="40">
        <f t="shared" ref="H157" si="53">STDEV(F157:F164)</f>
        <v>0</v>
      </c>
      <c r="I157" s="39">
        <f t="shared" ref="I157" si="54">H157/2.8284</f>
        <v>0</v>
      </c>
    </row>
    <row r="158" spans="1:9" x14ac:dyDescent="0.25">
      <c r="A158" s="39"/>
      <c r="B158" s="41"/>
      <c r="C158" s="4">
        <v>0</v>
      </c>
      <c r="D158" s="4">
        <v>0.1</v>
      </c>
      <c r="E158" s="15">
        <f t="shared" si="50"/>
        <v>0</v>
      </c>
      <c r="F158" s="16">
        <v>0</v>
      </c>
      <c r="G158" s="42"/>
      <c r="H158" s="40"/>
      <c r="I158" s="39"/>
    </row>
    <row r="159" spans="1:9" x14ac:dyDescent="0.25">
      <c r="A159" s="39"/>
      <c r="B159" s="41"/>
      <c r="C159" s="4">
        <v>0</v>
      </c>
      <c r="D159" s="4">
        <v>0.1</v>
      </c>
      <c r="E159" s="15">
        <f t="shared" si="50"/>
        <v>0</v>
      </c>
      <c r="F159" s="16">
        <v>0</v>
      </c>
      <c r="G159" s="42"/>
      <c r="H159" s="40"/>
      <c r="I159" s="39"/>
    </row>
    <row r="160" spans="1:9" x14ac:dyDescent="0.25">
      <c r="A160" s="39"/>
      <c r="B160" s="41"/>
      <c r="C160" s="4">
        <v>0</v>
      </c>
      <c r="D160" s="4">
        <v>0.1</v>
      </c>
      <c r="E160" s="15">
        <f t="shared" si="50"/>
        <v>0</v>
      </c>
      <c r="F160" s="16">
        <v>0</v>
      </c>
      <c r="G160" s="42"/>
      <c r="H160" s="40"/>
      <c r="I160" s="39"/>
    </row>
    <row r="161" spans="1:9" x14ac:dyDescent="0.25">
      <c r="A161" s="39"/>
      <c r="B161" s="41"/>
      <c r="C161" s="4">
        <v>0</v>
      </c>
      <c r="D161" s="4">
        <v>0.1</v>
      </c>
      <c r="E161" s="15">
        <f t="shared" si="50"/>
        <v>0</v>
      </c>
      <c r="F161" s="16">
        <v>0</v>
      </c>
      <c r="G161" s="42"/>
      <c r="H161" s="40"/>
      <c r="I161" s="39"/>
    </row>
    <row r="162" spans="1:9" x14ac:dyDescent="0.25">
      <c r="A162" s="39"/>
      <c r="B162" s="41"/>
      <c r="C162" s="4">
        <v>0</v>
      </c>
      <c r="D162" s="4">
        <v>0.1</v>
      </c>
      <c r="E162" s="15">
        <f t="shared" si="50"/>
        <v>0</v>
      </c>
      <c r="F162" s="16">
        <v>0</v>
      </c>
      <c r="G162" s="42"/>
      <c r="H162" s="40"/>
      <c r="I162" s="39"/>
    </row>
    <row r="163" spans="1:9" x14ac:dyDescent="0.25">
      <c r="A163" s="39"/>
      <c r="B163" s="41"/>
      <c r="C163" s="4">
        <v>0</v>
      </c>
      <c r="D163" s="4">
        <v>0.1</v>
      </c>
      <c r="E163" s="15">
        <f t="shared" si="50"/>
        <v>0</v>
      </c>
      <c r="F163" s="16">
        <v>0</v>
      </c>
      <c r="G163" s="42"/>
      <c r="H163" s="40"/>
      <c r="I163" s="39"/>
    </row>
    <row r="164" spans="1:9" x14ac:dyDescent="0.25">
      <c r="A164" s="39"/>
      <c r="B164" s="41"/>
      <c r="C164" s="4">
        <v>0</v>
      </c>
      <c r="D164" s="4">
        <v>0.1</v>
      </c>
      <c r="E164" s="15">
        <f t="shared" si="50"/>
        <v>0</v>
      </c>
      <c r="F164" s="16">
        <v>0</v>
      </c>
      <c r="G164" s="42"/>
      <c r="H164" s="40"/>
      <c r="I164" s="39"/>
    </row>
    <row r="165" spans="1:9" x14ac:dyDescent="0.25">
      <c r="A165" s="39"/>
      <c r="B165" s="39">
        <v>4</v>
      </c>
      <c r="C165" s="4">
        <v>0</v>
      </c>
      <c r="D165" s="4">
        <v>0.1</v>
      </c>
      <c r="E165" s="12">
        <f t="shared" si="50"/>
        <v>0</v>
      </c>
      <c r="F165" s="16">
        <v>0</v>
      </c>
      <c r="G165" s="40">
        <f t="shared" ref="G165" si="55">AVERAGE(F165:F172)</f>
        <v>0.53762874945799766</v>
      </c>
      <c r="H165" s="40">
        <f t="shared" ref="H165" si="56">STDEV(F165:F172)</f>
        <v>0.99874075450719568</v>
      </c>
      <c r="I165" s="39">
        <f t="shared" ref="I165" si="57">H165/2.8284</f>
        <v>0.35311156643586328</v>
      </c>
    </row>
    <row r="166" spans="1:9" x14ac:dyDescent="0.25">
      <c r="A166" s="39"/>
      <c r="B166" s="39"/>
      <c r="C166" s="4">
        <v>0</v>
      </c>
      <c r="D166" s="4">
        <v>0.1</v>
      </c>
      <c r="E166" s="12">
        <f t="shared" si="50"/>
        <v>0</v>
      </c>
      <c r="F166" s="16">
        <v>0</v>
      </c>
      <c r="G166" s="40"/>
      <c r="H166" s="40"/>
      <c r="I166" s="39"/>
    </row>
    <row r="167" spans="1:9" x14ac:dyDescent="0.25">
      <c r="A167" s="39"/>
      <c r="B167" s="39"/>
      <c r="C167" s="4">
        <v>0</v>
      </c>
      <c r="D167" s="4">
        <v>0.1</v>
      </c>
      <c r="E167" s="12">
        <f t="shared" si="50"/>
        <v>0</v>
      </c>
      <c r="F167" s="16">
        <v>0</v>
      </c>
      <c r="G167" s="40"/>
      <c r="H167" s="40"/>
      <c r="I167" s="39"/>
    </row>
    <row r="168" spans="1:9" x14ac:dyDescent="0.25">
      <c r="A168" s="39"/>
      <c r="B168" s="39"/>
      <c r="C168" s="4">
        <v>0</v>
      </c>
      <c r="D168" s="4">
        <v>0.1</v>
      </c>
      <c r="E168" s="12">
        <f t="shared" si="50"/>
        <v>0</v>
      </c>
      <c r="F168" s="16">
        <v>0</v>
      </c>
      <c r="G168" s="40"/>
      <c r="H168" s="40"/>
      <c r="I168" s="39"/>
    </row>
    <row r="169" spans="1:9" x14ac:dyDescent="0.25">
      <c r="A169" s="39"/>
      <c r="B169" s="39"/>
      <c r="C169" s="4">
        <v>1</v>
      </c>
      <c r="D169" s="4">
        <v>0.01</v>
      </c>
      <c r="E169" s="12">
        <f t="shared" si="50"/>
        <v>100</v>
      </c>
      <c r="F169" s="16">
        <f>LOG(E169)</f>
        <v>2</v>
      </c>
      <c r="G169" s="40"/>
      <c r="H169" s="40"/>
      <c r="I169" s="39"/>
    </row>
    <row r="170" spans="1:9" x14ac:dyDescent="0.25">
      <c r="A170" s="39"/>
      <c r="B170" s="39"/>
      <c r="C170" s="4">
        <v>0</v>
      </c>
      <c r="D170" s="4">
        <v>0.01</v>
      </c>
      <c r="E170" s="12">
        <f t="shared" si="50"/>
        <v>0</v>
      </c>
      <c r="F170" s="16">
        <v>0</v>
      </c>
      <c r="G170" s="40"/>
      <c r="H170" s="40"/>
      <c r="I170" s="39"/>
    </row>
    <row r="171" spans="1:9" x14ac:dyDescent="0.25">
      <c r="A171" s="39"/>
      <c r="B171" s="39"/>
      <c r="C171" s="4">
        <v>0</v>
      </c>
      <c r="D171" s="4">
        <v>0.01</v>
      </c>
      <c r="E171" s="12">
        <f t="shared" si="50"/>
        <v>0</v>
      </c>
      <c r="F171" s="16">
        <v>0</v>
      </c>
      <c r="G171" s="40"/>
      <c r="H171" s="40"/>
      <c r="I171" s="39"/>
    </row>
    <row r="172" spans="1:9" x14ac:dyDescent="0.25">
      <c r="A172" s="39"/>
      <c r="B172" s="39"/>
      <c r="C172" s="4">
        <v>2</v>
      </c>
      <c r="D172" s="4">
        <v>0.01</v>
      </c>
      <c r="E172" s="12">
        <f t="shared" si="50"/>
        <v>200</v>
      </c>
      <c r="F172" s="16">
        <f>LOG(E172)</f>
        <v>2.3010299956639813</v>
      </c>
      <c r="G172" s="40"/>
      <c r="H172" s="40"/>
      <c r="I172" s="39"/>
    </row>
    <row r="173" spans="1:9" x14ac:dyDescent="0.25">
      <c r="A173" s="39"/>
      <c r="B173" s="41">
        <v>8</v>
      </c>
      <c r="C173" s="4">
        <v>0</v>
      </c>
      <c r="D173" s="4">
        <v>0.1</v>
      </c>
      <c r="E173" s="15">
        <f t="shared" si="50"/>
        <v>0</v>
      </c>
      <c r="F173" s="16">
        <v>0</v>
      </c>
      <c r="G173" s="42">
        <f t="shared" ref="G173" si="58">AVERAGE(F173:F180)</f>
        <v>0</v>
      </c>
      <c r="H173" s="40">
        <f t="shared" ref="H173" si="59">STDEV(F173:F180)</f>
        <v>0</v>
      </c>
      <c r="I173" s="39">
        <f t="shared" ref="I173" si="60">H173/2.8284</f>
        <v>0</v>
      </c>
    </row>
    <row r="174" spans="1:9" x14ac:dyDescent="0.25">
      <c r="A174" s="39"/>
      <c r="B174" s="41"/>
      <c r="C174" s="4">
        <v>0</v>
      </c>
      <c r="D174" s="4">
        <v>0.1</v>
      </c>
      <c r="E174" s="15">
        <f t="shared" si="50"/>
        <v>0</v>
      </c>
      <c r="F174" s="16">
        <v>0</v>
      </c>
      <c r="G174" s="42"/>
      <c r="H174" s="40"/>
      <c r="I174" s="39"/>
    </row>
    <row r="175" spans="1:9" x14ac:dyDescent="0.25">
      <c r="A175" s="39"/>
      <c r="B175" s="41"/>
      <c r="C175" s="4">
        <v>0</v>
      </c>
      <c r="D175" s="4">
        <v>0.1</v>
      </c>
      <c r="E175" s="15">
        <f t="shared" si="50"/>
        <v>0</v>
      </c>
      <c r="F175" s="16">
        <v>0</v>
      </c>
      <c r="G175" s="42"/>
      <c r="H175" s="40"/>
      <c r="I175" s="39"/>
    </row>
    <row r="176" spans="1:9" x14ac:dyDescent="0.25">
      <c r="A176" s="39"/>
      <c r="B176" s="41"/>
      <c r="C176" s="4">
        <v>0</v>
      </c>
      <c r="D176" s="4">
        <v>0.1</v>
      </c>
      <c r="E176" s="15">
        <f t="shared" si="50"/>
        <v>0</v>
      </c>
      <c r="F176" s="16">
        <v>0</v>
      </c>
      <c r="G176" s="42"/>
      <c r="H176" s="40"/>
      <c r="I176" s="39"/>
    </row>
    <row r="177" spans="1:9" x14ac:dyDescent="0.25">
      <c r="A177" s="39"/>
      <c r="B177" s="41"/>
      <c r="C177" s="4">
        <v>0</v>
      </c>
      <c r="D177" s="4">
        <v>0.1</v>
      </c>
      <c r="E177" s="15">
        <f t="shared" si="50"/>
        <v>0</v>
      </c>
      <c r="F177" s="16">
        <v>0</v>
      </c>
      <c r="G177" s="42"/>
      <c r="H177" s="40"/>
      <c r="I177" s="39"/>
    </row>
    <row r="178" spans="1:9" x14ac:dyDescent="0.25">
      <c r="A178" s="39"/>
      <c r="B178" s="41"/>
      <c r="C178" s="4">
        <v>0</v>
      </c>
      <c r="D178" s="4">
        <v>0.1</v>
      </c>
      <c r="E178" s="15">
        <f t="shared" si="50"/>
        <v>0</v>
      </c>
      <c r="F178" s="16">
        <v>0</v>
      </c>
      <c r="G178" s="42"/>
      <c r="H178" s="40"/>
      <c r="I178" s="39"/>
    </row>
    <row r="179" spans="1:9" x14ac:dyDescent="0.25">
      <c r="A179" s="39"/>
      <c r="B179" s="41"/>
      <c r="C179" s="4">
        <v>0</v>
      </c>
      <c r="D179" s="4">
        <v>0.1</v>
      </c>
      <c r="E179" s="15">
        <f t="shared" si="50"/>
        <v>0</v>
      </c>
      <c r="F179" s="16">
        <v>0</v>
      </c>
      <c r="G179" s="42"/>
      <c r="H179" s="40"/>
      <c r="I179" s="39"/>
    </row>
    <row r="180" spans="1:9" x14ac:dyDescent="0.25">
      <c r="A180" s="39"/>
      <c r="B180" s="41"/>
      <c r="C180" s="4">
        <v>0</v>
      </c>
      <c r="D180" s="4">
        <v>0.1</v>
      </c>
      <c r="E180" s="15">
        <f t="shared" si="50"/>
        <v>0</v>
      </c>
      <c r="F180" s="16">
        <v>0</v>
      </c>
      <c r="G180" s="42"/>
      <c r="H180" s="40"/>
      <c r="I180" s="39"/>
    </row>
    <row r="181" spans="1:9" x14ac:dyDescent="0.25">
      <c r="A181" s="39"/>
      <c r="B181" s="39">
        <v>12</v>
      </c>
      <c r="C181" s="4">
        <v>0</v>
      </c>
      <c r="D181" s="4">
        <v>0.1</v>
      </c>
      <c r="E181" s="12">
        <f t="shared" si="50"/>
        <v>0</v>
      </c>
      <c r="F181" s="16">
        <v>0</v>
      </c>
      <c r="G181" s="40">
        <f t="shared" ref="G181" si="61">AVERAGE(F181:F188)</f>
        <v>0</v>
      </c>
      <c r="H181" s="40">
        <f t="shared" ref="H181" si="62">STDEV(F181:F188)</f>
        <v>0</v>
      </c>
      <c r="I181" s="39">
        <f>H181/2.4495</f>
        <v>0</v>
      </c>
    </row>
    <row r="182" spans="1:9" x14ac:dyDescent="0.25">
      <c r="A182" s="39"/>
      <c r="B182" s="39"/>
      <c r="C182" s="4">
        <v>0</v>
      </c>
      <c r="D182" s="4">
        <v>0.1</v>
      </c>
      <c r="E182" s="12">
        <f t="shared" si="50"/>
        <v>0</v>
      </c>
      <c r="F182" s="16">
        <v>0</v>
      </c>
      <c r="G182" s="40"/>
      <c r="H182" s="40"/>
      <c r="I182" s="39"/>
    </row>
    <row r="183" spans="1:9" x14ac:dyDescent="0.25">
      <c r="A183" s="39"/>
      <c r="B183" s="39"/>
      <c r="C183" s="4">
        <v>0</v>
      </c>
      <c r="D183" s="4">
        <v>0.1</v>
      </c>
      <c r="E183" s="12">
        <f t="shared" si="50"/>
        <v>0</v>
      </c>
      <c r="F183" s="16">
        <v>0</v>
      </c>
      <c r="G183" s="40"/>
      <c r="H183" s="40"/>
      <c r="I183" s="39"/>
    </row>
    <row r="184" spans="1:9" x14ac:dyDescent="0.25">
      <c r="A184" s="39"/>
      <c r="B184" s="39"/>
      <c r="C184" s="4">
        <v>0</v>
      </c>
      <c r="D184" s="4">
        <v>0.1</v>
      </c>
      <c r="E184" s="12">
        <f t="shared" si="50"/>
        <v>0</v>
      </c>
      <c r="F184" s="16">
        <v>0</v>
      </c>
      <c r="G184" s="40"/>
      <c r="H184" s="40"/>
      <c r="I184" s="39"/>
    </row>
    <row r="185" spans="1:9" x14ac:dyDescent="0.25">
      <c r="A185" s="39"/>
      <c r="B185" s="39"/>
      <c r="C185" s="4">
        <v>0</v>
      </c>
      <c r="D185" s="4">
        <v>0.1</v>
      </c>
      <c r="E185" s="12">
        <f t="shared" si="50"/>
        <v>0</v>
      </c>
      <c r="F185" s="16">
        <v>0</v>
      </c>
      <c r="G185" s="40"/>
      <c r="H185" s="40"/>
      <c r="I185" s="39"/>
    </row>
    <row r="186" spans="1:9" x14ac:dyDescent="0.25">
      <c r="A186" s="39"/>
      <c r="B186" s="39"/>
      <c r="C186" s="4">
        <v>0</v>
      </c>
      <c r="D186" s="4">
        <v>0.1</v>
      </c>
      <c r="E186" s="12">
        <f t="shared" si="50"/>
        <v>0</v>
      </c>
      <c r="F186" s="16">
        <v>0</v>
      </c>
      <c r="G186" s="40"/>
      <c r="H186" s="40"/>
      <c r="I186" s="39"/>
    </row>
    <row r="187" spans="1:9" x14ac:dyDescent="0.25">
      <c r="A187" s="39"/>
      <c r="B187" s="39"/>
      <c r="C187" s="4">
        <v>0</v>
      </c>
      <c r="D187" s="4">
        <v>0.1</v>
      </c>
      <c r="E187" s="12">
        <f t="shared" si="50"/>
        <v>0</v>
      </c>
      <c r="F187" s="16">
        <v>0</v>
      </c>
      <c r="G187" s="40"/>
      <c r="H187" s="40"/>
      <c r="I187" s="39"/>
    </row>
    <row r="188" spans="1:9" x14ac:dyDescent="0.25">
      <c r="A188" s="39"/>
      <c r="B188" s="39"/>
      <c r="C188" s="4">
        <v>0</v>
      </c>
      <c r="D188" s="4">
        <v>0.1</v>
      </c>
      <c r="E188" s="12">
        <f t="shared" si="50"/>
        <v>0</v>
      </c>
      <c r="F188" s="16">
        <v>0</v>
      </c>
      <c r="G188" s="40"/>
      <c r="H188" s="40"/>
      <c r="I188" s="39"/>
    </row>
    <row r="189" spans="1:9" x14ac:dyDescent="0.25">
      <c r="A189" s="39"/>
      <c r="B189" s="41">
        <v>24</v>
      </c>
      <c r="C189" s="4">
        <v>0</v>
      </c>
      <c r="D189" s="4">
        <v>0.1</v>
      </c>
      <c r="E189" s="15">
        <f t="shared" si="50"/>
        <v>0</v>
      </c>
      <c r="F189" s="16">
        <v>0</v>
      </c>
      <c r="G189" s="42">
        <f t="shared" ref="G189" si="63">AVERAGE(F189:F196)</f>
        <v>0</v>
      </c>
      <c r="H189" s="40">
        <f t="shared" ref="H189" si="64">STDEV(F189:F196)</f>
        <v>0</v>
      </c>
      <c r="I189" s="39">
        <f t="shared" ref="I189" si="65">H189/2.8284</f>
        <v>0</v>
      </c>
    </row>
    <row r="190" spans="1:9" x14ac:dyDescent="0.25">
      <c r="A190" s="39"/>
      <c r="B190" s="41"/>
      <c r="C190" s="4">
        <v>0</v>
      </c>
      <c r="D190" s="4">
        <v>0.1</v>
      </c>
      <c r="E190" s="15">
        <f t="shared" si="50"/>
        <v>0</v>
      </c>
      <c r="F190" s="16">
        <v>0</v>
      </c>
      <c r="G190" s="42"/>
      <c r="H190" s="40"/>
      <c r="I190" s="39"/>
    </row>
    <row r="191" spans="1:9" x14ac:dyDescent="0.25">
      <c r="A191" s="39"/>
      <c r="B191" s="41"/>
      <c r="C191" s="4">
        <v>0</v>
      </c>
      <c r="D191" s="4">
        <v>0.1</v>
      </c>
      <c r="E191" s="15">
        <f t="shared" si="50"/>
        <v>0</v>
      </c>
      <c r="F191" s="16">
        <v>0</v>
      </c>
      <c r="G191" s="42"/>
      <c r="H191" s="40"/>
      <c r="I191" s="39"/>
    </row>
    <row r="192" spans="1:9" x14ac:dyDescent="0.25">
      <c r="A192" s="39"/>
      <c r="B192" s="41"/>
      <c r="C192" s="4">
        <v>0</v>
      </c>
      <c r="D192" s="4">
        <v>0.1</v>
      </c>
      <c r="E192" s="15">
        <f t="shared" si="50"/>
        <v>0</v>
      </c>
      <c r="F192" s="16">
        <v>0</v>
      </c>
      <c r="G192" s="42"/>
      <c r="H192" s="40"/>
      <c r="I192" s="39"/>
    </row>
    <row r="193" spans="1:9" x14ac:dyDescent="0.25">
      <c r="A193" s="39"/>
      <c r="B193" s="41"/>
      <c r="C193" s="4">
        <v>0</v>
      </c>
      <c r="D193" s="4">
        <v>0.1</v>
      </c>
      <c r="E193" s="15">
        <f t="shared" si="50"/>
        <v>0</v>
      </c>
      <c r="F193" s="16">
        <v>0</v>
      </c>
      <c r="G193" s="42"/>
      <c r="H193" s="40"/>
      <c r="I193" s="39"/>
    </row>
    <row r="194" spans="1:9" x14ac:dyDescent="0.25">
      <c r="A194" s="39"/>
      <c r="B194" s="41"/>
      <c r="C194" s="4">
        <v>0</v>
      </c>
      <c r="D194" s="4">
        <v>0.1</v>
      </c>
      <c r="E194" s="15">
        <f t="shared" si="50"/>
        <v>0</v>
      </c>
      <c r="F194" s="16">
        <v>0</v>
      </c>
      <c r="G194" s="42"/>
      <c r="H194" s="40"/>
      <c r="I194" s="39"/>
    </row>
    <row r="195" spans="1:9" x14ac:dyDescent="0.25">
      <c r="A195" s="39"/>
      <c r="B195" s="41"/>
      <c r="C195" s="4">
        <v>0</v>
      </c>
      <c r="D195" s="4">
        <v>0.1</v>
      </c>
      <c r="E195" s="15">
        <f t="shared" si="50"/>
        <v>0</v>
      </c>
      <c r="F195" s="16">
        <v>0</v>
      </c>
      <c r="G195" s="42"/>
      <c r="H195" s="40"/>
      <c r="I195" s="39"/>
    </row>
    <row r="196" spans="1:9" x14ac:dyDescent="0.25">
      <c r="A196" s="39"/>
      <c r="B196" s="41"/>
      <c r="C196" s="4">
        <v>0</v>
      </c>
      <c r="D196" s="4">
        <v>0.1</v>
      </c>
      <c r="E196" s="15">
        <f t="shared" si="50"/>
        <v>0</v>
      </c>
      <c r="F196" s="16">
        <v>0</v>
      </c>
      <c r="G196" s="42"/>
      <c r="H196" s="40"/>
      <c r="I196" s="39"/>
    </row>
    <row r="197" spans="1:9" x14ac:dyDescent="0.25">
      <c r="A197" s="39" t="s">
        <v>32</v>
      </c>
      <c r="B197" s="39">
        <v>0</v>
      </c>
      <c r="C197" s="4">
        <v>4260</v>
      </c>
      <c r="D197" s="4">
        <v>0.1</v>
      </c>
      <c r="E197" s="12">
        <f>C197/D197</f>
        <v>42600</v>
      </c>
      <c r="F197" s="13">
        <f>LOG(E197)</f>
        <v>4.6294095991027193</v>
      </c>
      <c r="G197" s="40">
        <f>AVERAGE(F197:F204)</f>
        <v>4.4013273118802925</v>
      </c>
      <c r="H197" s="40">
        <f t="shared" ref="H197" si="66">STDEV(F197:F204)</f>
        <v>0.36993278085927905</v>
      </c>
      <c r="I197" s="39">
        <f t="shared" ref="I197" si="67">H197/2.8284</f>
        <v>0.13079224326802399</v>
      </c>
    </row>
    <row r="198" spans="1:9" x14ac:dyDescent="0.25">
      <c r="A198" s="39"/>
      <c r="B198" s="39"/>
      <c r="C198" s="4">
        <v>3880</v>
      </c>
      <c r="D198" s="4">
        <v>0.1</v>
      </c>
      <c r="E198" s="12">
        <f t="shared" ref="E198:E244" si="68">C198/D198</f>
        <v>38800</v>
      </c>
      <c r="F198" s="13">
        <f t="shared" ref="F198:F204" si="69">LOG(E198)</f>
        <v>4.5888317255942068</v>
      </c>
      <c r="G198" s="40"/>
      <c r="H198" s="40"/>
      <c r="I198" s="39"/>
    </row>
    <row r="199" spans="1:9" x14ac:dyDescent="0.25">
      <c r="A199" s="39"/>
      <c r="B199" s="39"/>
      <c r="C199" s="4">
        <v>3800</v>
      </c>
      <c r="D199" s="4">
        <v>0.1</v>
      </c>
      <c r="E199" s="12">
        <f t="shared" si="68"/>
        <v>38000</v>
      </c>
      <c r="F199" s="13">
        <f t="shared" si="69"/>
        <v>4.5797835966168101</v>
      </c>
      <c r="G199" s="40"/>
      <c r="H199" s="40"/>
      <c r="I199" s="39"/>
    </row>
    <row r="200" spans="1:9" x14ac:dyDescent="0.25">
      <c r="A200" s="39"/>
      <c r="B200" s="39"/>
      <c r="C200" s="4">
        <v>4260</v>
      </c>
      <c r="D200" s="4">
        <v>0.1</v>
      </c>
      <c r="E200" s="12">
        <f t="shared" si="68"/>
        <v>42600</v>
      </c>
      <c r="F200" s="13">
        <f t="shared" si="69"/>
        <v>4.6294095991027193</v>
      </c>
      <c r="G200" s="40"/>
      <c r="H200" s="40"/>
      <c r="I200" s="39"/>
    </row>
    <row r="201" spans="1:9" x14ac:dyDescent="0.25">
      <c r="A201" s="39"/>
      <c r="B201" s="39"/>
      <c r="C201" s="4">
        <v>3880</v>
      </c>
      <c r="D201" s="4">
        <v>0.1</v>
      </c>
      <c r="E201" s="12">
        <f t="shared" si="68"/>
        <v>38800</v>
      </c>
      <c r="F201" s="13">
        <f t="shared" si="69"/>
        <v>4.5888317255942068</v>
      </c>
      <c r="G201" s="40"/>
      <c r="H201" s="40"/>
      <c r="I201" s="39"/>
    </row>
    <row r="202" spans="1:9" x14ac:dyDescent="0.25">
      <c r="A202" s="39"/>
      <c r="B202" s="39"/>
      <c r="C202" s="4">
        <v>3880</v>
      </c>
      <c r="D202" s="4">
        <v>0.1</v>
      </c>
      <c r="E202" s="12">
        <f t="shared" si="68"/>
        <v>38800</v>
      </c>
      <c r="F202" s="13">
        <f t="shared" si="69"/>
        <v>4.5888317255942068</v>
      </c>
      <c r="G202" s="40"/>
      <c r="H202" s="40"/>
      <c r="I202" s="39"/>
    </row>
    <row r="203" spans="1:9" x14ac:dyDescent="0.25">
      <c r="A203" s="39"/>
      <c r="B203" s="39"/>
      <c r="C203" s="4">
        <v>63</v>
      </c>
      <c r="D203" s="4">
        <v>0.01</v>
      </c>
      <c r="E203" s="12">
        <f t="shared" si="68"/>
        <v>6300</v>
      </c>
      <c r="F203" s="13">
        <f t="shared" si="69"/>
        <v>3.7993405494535817</v>
      </c>
      <c r="G203" s="40"/>
      <c r="H203" s="40"/>
      <c r="I203" s="39"/>
    </row>
    <row r="204" spans="1:9" x14ac:dyDescent="0.25">
      <c r="A204" s="39"/>
      <c r="B204" s="39"/>
      <c r="C204" s="4">
        <v>64</v>
      </c>
      <c r="D204" s="4">
        <v>0.01</v>
      </c>
      <c r="E204" s="12">
        <f t="shared" si="68"/>
        <v>6400</v>
      </c>
      <c r="F204" s="13">
        <f t="shared" si="69"/>
        <v>3.8061799739838871</v>
      </c>
      <c r="G204" s="40"/>
      <c r="H204" s="40"/>
      <c r="I204" s="39"/>
    </row>
    <row r="205" spans="1:9" x14ac:dyDescent="0.25">
      <c r="A205" s="39"/>
      <c r="B205" s="41">
        <v>2</v>
      </c>
      <c r="C205" s="4">
        <v>0</v>
      </c>
      <c r="D205" s="4">
        <v>0.1</v>
      </c>
      <c r="E205" s="15">
        <f t="shared" si="68"/>
        <v>0</v>
      </c>
      <c r="F205" s="13">
        <v>0</v>
      </c>
      <c r="G205" s="42">
        <f t="shared" ref="G205" si="70">AVERAGE(F205:F212)</f>
        <v>0</v>
      </c>
      <c r="H205" s="40">
        <f t="shared" ref="H205" si="71">STDEV(F205:F212)</f>
        <v>0</v>
      </c>
      <c r="I205" s="39">
        <f t="shared" ref="I205" si="72">H205/2.8284</f>
        <v>0</v>
      </c>
    </row>
    <row r="206" spans="1:9" x14ac:dyDescent="0.25">
      <c r="A206" s="39"/>
      <c r="B206" s="41"/>
      <c r="C206" s="4">
        <v>0</v>
      </c>
      <c r="D206" s="4">
        <v>0.1</v>
      </c>
      <c r="E206" s="15">
        <f t="shared" si="68"/>
        <v>0</v>
      </c>
      <c r="F206" s="13">
        <v>0</v>
      </c>
      <c r="G206" s="42"/>
      <c r="H206" s="40"/>
      <c r="I206" s="39"/>
    </row>
    <row r="207" spans="1:9" x14ac:dyDescent="0.25">
      <c r="A207" s="39"/>
      <c r="B207" s="41"/>
      <c r="C207" s="4">
        <v>0</v>
      </c>
      <c r="D207" s="4">
        <v>0.1</v>
      </c>
      <c r="E207" s="15">
        <f t="shared" si="68"/>
        <v>0</v>
      </c>
      <c r="F207" s="13">
        <v>0</v>
      </c>
      <c r="G207" s="42"/>
      <c r="H207" s="40"/>
      <c r="I207" s="39"/>
    </row>
    <row r="208" spans="1:9" x14ac:dyDescent="0.25">
      <c r="A208" s="39"/>
      <c r="B208" s="41"/>
      <c r="C208" s="4">
        <v>0</v>
      </c>
      <c r="D208" s="4">
        <v>0.1</v>
      </c>
      <c r="E208" s="15">
        <f t="shared" si="68"/>
        <v>0</v>
      </c>
      <c r="F208" s="13">
        <v>0</v>
      </c>
      <c r="G208" s="42"/>
      <c r="H208" s="40"/>
      <c r="I208" s="39"/>
    </row>
    <row r="209" spans="1:9" x14ac:dyDescent="0.25">
      <c r="A209" s="39"/>
      <c r="B209" s="41"/>
      <c r="C209" s="4">
        <v>0</v>
      </c>
      <c r="D209" s="4">
        <v>0.1</v>
      </c>
      <c r="E209" s="15">
        <f t="shared" si="68"/>
        <v>0</v>
      </c>
      <c r="F209" s="13">
        <v>0</v>
      </c>
      <c r="G209" s="42"/>
      <c r="H209" s="40"/>
      <c r="I209" s="39"/>
    </row>
    <row r="210" spans="1:9" x14ac:dyDescent="0.25">
      <c r="A210" s="39"/>
      <c r="B210" s="41"/>
      <c r="C210" s="4">
        <v>0</v>
      </c>
      <c r="D210" s="4">
        <v>0.1</v>
      </c>
      <c r="E210" s="15">
        <f t="shared" si="68"/>
        <v>0</v>
      </c>
      <c r="F210" s="13">
        <v>0</v>
      </c>
      <c r="G210" s="42"/>
      <c r="H210" s="40"/>
      <c r="I210" s="39"/>
    </row>
    <row r="211" spans="1:9" x14ac:dyDescent="0.25">
      <c r="A211" s="39"/>
      <c r="B211" s="41"/>
      <c r="C211" s="4">
        <v>0</v>
      </c>
      <c r="D211" s="4">
        <v>0.1</v>
      </c>
      <c r="E211" s="15">
        <f t="shared" si="68"/>
        <v>0</v>
      </c>
      <c r="F211" s="13">
        <v>0</v>
      </c>
      <c r="G211" s="42"/>
      <c r="H211" s="40"/>
      <c r="I211" s="39"/>
    </row>
    <row r="212" spans="1:9" x14ac:dyDescent="0.25">
      <c r="A212" s="39"/>
      <c r="B212" s="41"/>
      <c r="C212" s="4">
        <v>0</v>
      </c>
      <c r="D212" s="4">
        <v>0.1</v>
      </c>
      <c r="E212" s="15">
        <f t="shared" si="68"/>
        <v>0</v>
      </c>
      <c r="F212" s="13">
        <v>0</v>
      </c>
      <c r="G212" s="42"/>
      <c r="H212" s="40"/>
      <c r="I212" s="39"/>
    </row>
    <row r="213" spans="1:9" x14ac:dyDescent="0.25">
      <c r="A213" s="39"/>
      <c r="B213" s="39">
        <v>4</v>
      </c>
      <c r="C213" s="4">
        <v>0</v>
      </c>
      <c r="D213" s="4">
        <v>0.1</v>
      </c>
      <c r="E213" s="12">
        <f t="shared" si="68"/>
        <v>0</v>
      </c>
      <c r="F213" s="13">
        <v>0</v>
      </c>
      <c r="G213" s="40">
        <f t="shared" ref="G213" si="73">AVERAGE(F213:F220)</f>
        <v>0</v>
      </c>
      <c r="H213" s="40">
        <f t="shared" ref="H213" si="74">STDEV(F213:F220)</f>
        <v>0</v>
      </c>
      <c r="I213" s="39">
        <f t="shared" ref="I213" si="75">H213/2.8284</f>
        <v>0</v>
      </c>
    </row>
    <row r="214" spans="1:9" x14ac:dyDescent="0.25">
      <c r="A214" s="39"/>
      <c r="B214" s="39"/>
      <c r="C214" s="4">
        <v>0</v>
      </c>
      <c r="D214" s="4">
        <v>0.1</v>
      </c>
      <c r="E214" s="12">
        <f t="shared" si="68"/>
        <v>0</v>
      </c>
      <c r="F214" s="13">
        <v>0</v>
      </c>
      <c r="G214" s="40"/>
      <c r="H214" s="40"/>
      <c r="I214" s="39"/>
    </row>
    <row r="215" spans="1:9" x14ac:dyDescent="0.25">
      <c r="A215" s="39"/>
      <c r="B215" s="39"/>
      <c r="C215" s="4">
        <v>0</v>
      </c>
      <c r="D215" s="4">
        <v>0.1</v>
      </c>
      <c r="E215" s="12">
        <f t="shared" si="68"/>
        <v>0</v>
      </c>
      <c r="F215" s="13">
        <v>0</v>
      </c>
      <c r="G215" s="40"/>
      <c r="H215" s="40"/>
      <c r="I215" s="39"/>
    </row>
    <row r="216" spans="1:9" x14ac:dyDescent="0.25">
      <c r="A216" s="39"/>
      <c r="B216" s="39"/>
      <c r="C216" s="4">
        <v>0</v>
      </c>
      <c r="D216" s="4">
        <v>0.1</v>
      </c>
      <c r="E216" s="12">
        <f t="shared" si="68"/>
        <v>0</v>
      </c>
      <c r="F216" s="13">
        <v>0</v>
      </c>
      <c r="G216" s="40"/>
      <c r="H216" s="40"/>
      <c r="I216" s="39"/>
    </row>
    <row r="217" spans="1:9" x14ac:dyDescent="0.25">
      <c r="A217" s="39"/>
      <c r="B217" s="39"/>
      <c r="C217" s="4">
        <v>0</v>
      </c>
      <c r="D217" s="4">
        <v>0.1</v>
      </c>
      <c r="E217" s="12">
        <f t="shared" si="68"/>
        <v>0</v>
      </c>
      <c r="F217" s="13">
        <v>0</v>
      </c>
      <c r="G217" s="40"/>
      <c r="H217" s="40"/>
      <c r="I217" s="39"/>
    </row>
    <row r="218" spans="1:9" x14ac:dyDescent="0.25">
      <c r="A218" s="39"/>
      <c r="B218" s="39"/>
      <c r="C218" s="4">
        <v>0</v>
      </c>
      <c r="D218" s="4">
        <v>0.1</v>
      </c>
      <c r="E218" s="12">
        <f t="shared" si="68"/>
        <v>0</v>
      </c>
      <c r="F218" s="13">
        <v>0</v>
      </c>
      <c r="G218" s="40"/>
      <c r="H218" s="40"/>
      <c r="I218" s="39"/>
    </row>
    <row r="219" spans="1:9" x14ac:dyDescent="0.25">
      <c r="A219" s="39"/>
      <c r="B219" s="39"/>
      <c r="C219" s="4">
        <v>0</v>
      </c>
      <c r="D219" s="4">
        <v>0.1</v>
      </c>
      <c r="E219" s="12">
        <f t="shared" si="68"/>
        <v>0</v>
      </c>
      <c r="F219" s="13">
        <v>0</v>
      </c>
      <c r="G219" s="40"/>
      <c r="H219" s="40"/>
      <c r="I219" s="39"/>
    </row>
    <row r="220" spans="1:9" x14ac:dyDescent="0.25">
      <c r="A220" s="39"/>
      <c r="B220" s="39"/>
      <c r="C220" s="4">
        <v>0</v>
      </c>
      <c r="D220" s="4">
        <v>0.1</v>
      </c>
      <c r="E220" s="12">
        <f t="shared" si="68"/>
        <v>0</v>
      </c>
      <c r="F220" s="13">
        <v>0</v>
      </c>
      <c r="G220" s="40"/>
      <c r="H220" s="40"/>
      <c r="I220" s="39"/>
    </row>
    <row r="221" spans="1:9" x14ac:dyDescent="0.25">
      <c r="A221" s="39"/>
      <c r="B221" s="41">
        <v>8</v>
      </c>
      <c r="C221" s="4">
        <v>0</v>
      </c>
      <c r="D221" s="4">
        <v>0.1</v>
      </c>
      <c r="E221" s="15">
        <f t="shared" si="68"/>
        <v>0</v>
      </c>
      <c r="F221" s="13">
        <v>0</v>
      </c>
      <c r="G221" s="42">
        <f t="shared" ref="G221" si="76">AVERAGE(F221:F228)</f>
        <v>0</v>
      </c>
      <c r="H221" s="40">
        <f t="shared" ref="H221" si="77">STDEV(F221:F228)</f>
        <v>0</v>
      </c>
      <c r="I221" s="39">
        <f t="shared" ref="I221" si="78">H221/2.8284</f>
        <v>0</v>
      </c>
    </row>
    <row r="222" spans="1:9" x14ac:dyDescent="0.25">
      <c r="A222" s="39"/>
      <c r="B222" s="41"/>
      <c r="C222" s="4">
        <v>0</v>
      </c>
      <c r="D222" s="4">
        <v>0.1</v>
      </c>
      <c r="E222" s="15">
        <f t="shared" si="68"/>
        <v>0</v>
      </c>
      <c r="F222" s="13">
        <v>0</v>
      </c>
      <c r="G222" s="42"/>
      <c r="H222" s="40"/>
      <c r="I222" s="39"/>
    </row>
    <row r="223" spans="1:9" x14ac:dyDescent="0.25">
      <c r="A223" s="39"/>
      <c r="B223" s="41"/>
      <c r="C223" s="4">
        <v>0</v>
      </c>
      <c r="D223" s="4">
        <v>0.1</v>
      </c>
      <c r="E223" s="15">
        <f t="shared" si="68"/>
        <v>0</v>
      </c>
      <c r="F223" s="13">
        <v>0</v>
      </c>
      <c r="G223" s="42"/>
      <c r="H223" s="40"/>
      <c r="I223" s="39"/>
    </row>
    <row r="224" spans="1:9" x14ac:dyDescent="0.25">
      <c r="A224" s="39"/>
      <c r="B224" s="41"/>
      <c r="C224" s="4">
        <v>0</v>
      </c>
      <c r="D224" s="4">
        <v>0.1</v>
      </c>
      <c r="E224" s="15">
        <f t="shared" si="68"/>
        <v>0</v>
      </c>
      <c r="F224" s="13">
        <v>0</v>
      </c>
      <c r="G224" s="42"/>
      <c r="H224" s="40"/>
      <c r="I224" s="39"/>
    </row>
    <row r="225" spans="1:9" x14ac:dyDescent="0.25">
      <c r="A225" s="39"/>
      <c r="B225" s="41"/>
      <c r="C225" s="4">
        <v>0</v>
      </c>
      <c r="D225" s="4">
        <v>0.1</v>
      </c>
      <c r="E225" s="15">
        <f t="shared" si="68"/>
        <v>0</v>
      </c>
      <c r="F225" s="13">
        <v>0</v>
      </c>
      <c r="G225" s="42"/>
      <c r="H225" s="40"/>
      <c r="I225" s="39"/>
    </row>
    <row r="226" spans="1:9" x14ac:dyDescent="0.25">
      <c r="A226" s="39"/>
      <c r="B226" s="41"/>
      <c r="C226" s="4">
        <v>0</v>
      </c>
      <c r="D226" s="4">
        <v>0.1</v>
      </c>
      <c r="E226" s="15">
        <f t="shared" si="68"/>
        <v>0</v>
      </c>
      <c r="F226" s="13">
        <v>0</v>
      </c>
      <c r="G226" s="42"/>
      <c r="H226" s="40"/>
      <c r="I226" s="39"/>
    </row>
    <row r="227" spans="1:9" x14ac:dyDescent="0.25">
      <c r="A227" s="39"/>
      <c r="B227" s="41"/>
      <c r="C227" s="4">
        <v>0</v>
      </c>
      <c r="D227" s="4">
        <v>0.1</v>
      </c>
      <c r="E227" s="15">
        <f t="shared" si="68"/>
        <v>0</v>
      </c>
      <c r="F227" s="13">
        <v>0</v>
      </c>
      <c r="G227" s="42"/>
      <c r="H227" s="40"/>
      <c r="I227" s="39"/>
    </row>
    <row r="228" spans="1:9" x14ac:dyDescent="0.25">
      <c r="A228" s="39"/>
      <c r="B228" s="41"/>
      <c r="C228" s="4">
        <v>0</v>
      </c>
      <c r="D228" s="4">
        <v>0.1</v>
      </c>
      <c r="E228" s="15">
        <f t="shared" si="68"/>
        <v>0</v>
      </c>
      <c r="F228" s="13">
        <v>0</v>
      </c>
      <c r="G228" s="42"/>
      <c r="H228" s="40"/>
      <c r="I228" s="39"/>
    </row>
    <row r="229" spans="1:9" x14ac:dyDescent="0.25">
      <c r="A229" s="39"/>
      <c r="B229" s="39">
        <v>12</v>
      </c>
      <c r="C229" s="4">
        <v>0</v>
      </c>
      <c r="D229" s="4">
        <v>0.1</v>
      </c>
      <c r="E229" s="12">
        <f t="shared" si="68"/>
        <v>0</v>
      </c>
      <c r="F229" s="13">
        <v>0</v>
      </c>
      <c r="G229" s="40">
        <f t="shared" ref="G229" si="79">AVERAGE(F229:F236)</f>
        <v>0</v>
      </c>
      <c r="H229" s="40">
        <f t="shared" ref="H229" si="80">STDEV(F229:F236)</f>
        <v>0</v>
      </c>
      <c r="I229" s="39">
        <f t="shared" ref="I229" si="81">H229/2.8284</f>
        <v>0</v>
      </c>
    </row>
    <row r="230" spans="1:9" x14ac:dyDescent="0.25">
      <c r="A230" s="39"/>
      <c r="B230" s="39"/>
      <c r="C230" s="4">
        <v>0</v>
      </c>
      <c r="D230" s="4">
        <v>0.1</v>
      </c>
      <c r="E230" s="12">
        <f t="shared" si="68"/>
        <v>0</v>
      </c>
      <c r="F230" s="13">
        <v>0</v>
      </c>
      <c r="G230" s="40"/>
      <c r="H230" s="40"/>
      <c r="I230" s="39"/>
    </row>
    <row r="231" spans="1:9" x14ac:dyDescent="0.25">
      <c r="A231" s="39"/>
      <c r="B231" s="39"/>
      <c r="C231" s="4">
        <v>0</v>
      </c>
      <c r="D231" s="4">
        <v>0.1</v>
      </c>
      <c r="E231" s="12">
        <f t="shared" si="68"/>
        <v>0</v>
      </c>
      <c r="F231" s="13">
        <v>0</v>
      </c>
      <c r="G231" s="40"/>
      <c r="H231" s="40"/>
      <c r="I231" s="39"/>
    </row>
    <row r="232" spans="1:9" x14ac:dyDescent="0.25">
      <c r="A232" s="39"/>
      <c r="B232" s="39"/>
      <c r="C232" s="4">
        <v>0</v>
      </c>
      <c r="D232" s="4">
        <v>0.1</v>
      </c>
      <c r="E232" s="12">
        <f t="shared" si="68"/>
        <v>0</v>
      </c>
      <c r="F232" s="13">
        <v>0</v>
      </c>
      <c r="G232" s="40"/>
      <c r="H232" s="40"/>
      <c r="I232" s="39"/>
    </row>
    <row r="233" spans="1:9" x14ac:dyDescent="0.25">
      <c r="A233" s="39"/>
      <c r="B233" s="39"/>
      <c r="C233" s="4">
        <v>0</v>
      </c>
      <c r="D233" s="4">
        <v>0.1</v>
      </c>
      <c r="E233" s="12">
        <f t="shared" si="68"/>
        <v>0</v>
      </c>
      <c r="F233" s="13">
        <v>0</v>
      </c>
      <c r="G233" s="40"/>
      <c r="H233" s="40"/>
      <c r="I233" s="39"/>
    </row>
    <row r="234" spans="1:9" x14ac:dyDescent="0.25">
      <c r="A234" s="39"/>
      <c r="B234" s="39"/>
      <c r="C234" s="4">
        <v>0</v>
      </c>
      <c r="D234" s="4">
        <v>0.1</v>
      </c>
      <c r="E234" s="12">
        <f t="shared" si="68"/>
        <v>0</v>
      </c>
      <c r="F234" s="13">
        <v>0</v>
      </c>
      <c r="G234" s="40"/>
      <c r="H234" s="40"/>
      <c r="I234" s="39"/>
    </row>
    <row r="235" spans="1:9" x14ac:dyDescent="0.25">
      <c r="A235" s="39"/>
      <c r="B235" s="39"/>
      <c r="C235" s="4">
        <v>0</v>
      </c>
      <c r="D235" s="4">
        <v>0.1</v>
      </c>
      <c r="E235" s="12">
        <f t="shared" si="68"/>
        <v>0</v>
      </c>
      <c r="F235" s="13">
        <v>0</v>
      </c>
      <c r="G235" s="40"/>
      <c r="H235" s="40"/>
      <c r="I235" s="39"/>
    </row>
    <row r="236" spans="1:9" x14ac:dyDescent="0.25">
      <c r="A236" s="39"/>
      <c r="B236" s="39"/>
      <c r="C236" s="4">
        <v>0</v>
      </c>
      <c r="D236" s="4">
        <v>0.1</v>
      </c>
      <c r="E236" s="12">
        <f t="shared" si="68"/>
        <v>0</v>
      </c>
      <c r="F236" s="13">
        <v>0</v>
      </c>
      <c r="G236" s="40"/>
      <c r="H236" s="40"/>
      <c r="I236" s="39"/>
    </row>
    <row r="237" spans="1:9" x14ac:dyDescent="0.25">
      <c r="A237" s="39"/>
      <c r="B237" s="41">
        <v>24</v>
      </c>
      <c r="C237" s="4">
        <v>0</v>
      </c>
      <c r="D237" s="4">
        <v>0.1</v>
      </c>
      <c r="E237" s="15">
        <f t="shared" si="68"/>
        <v>0</v>
      </c>
      <c r="F237" s="13">
        <v>0</v>
      </c>
      <c r="G237" s="42">
        <f t="shared" ref="G237" si="82">AVERAGE(F237:F244)</f>
        <v>0</v>
      </c>
      <c r="H237" s="40">
        <f t="shared" ref="H237" si="83">STDEV(F237:F244)</f>
        <v>0</v>
      </c>
      <c r="I237" s="39">
        <f>H237/2.4495</f>
        <v>0</v>
      </c>
    </row>
    <row r="238" spans="1:9" x14ac:dyDescent="0.25">
      <c r="A238" s="39"/>
      <c r="B238" s="41"/>
      <c r="C238" s="4">
        <v>0</v>
      </c>
      <c r="D238" s="4">
        <v>0.1</v>
      </c>
      <c r="E238" s="15">
        <f t="shared" si="68"/>
        <v>0</v>
      </c>
      <c r="F238" s="13">
        <v>0</v>
      </c>
      <c r="G238" s="42"/>
      <c r="H238" s="40"/>
      <c r="I238" s="39"/>
    </row>
    <row r="239" spans="1:9" x14ac:dyDescent="0.25">
      <c r="A239" s="39"/>
      <c r="B239" s="41"/>
      <c r="C239" s="4">
        <v>0</v>
      </c>
      <c r="D239" s="4">
        <v>0.1</v>
      </c>
      <c r="E239" s="15">
        <f t="shared" si="68"/>
        <v>0</v>
      </c>
      <c r="F239" s="13">
        <v>0</v>
      </c>
      <c r="G239" s="42"/>
      <c r="H239" s="40"/>
      <c r="I239" s="39"/>
    </row>
    <row r="240" spans="1:9" x14ac:dyDescent="0.25">
      <c r="A240" s="39"/>
      <c r="B240" s="41"/>
      <c r="C240" s="4">
        <v>0</v>
      </c>
      <c r="D240" s="4">
        <v>0.1</v>
      </c>
      <c r="E240" s="15">
        <f t="shared" si="68"/>
        <v>0</v>
      </c>
      <c r="F240" s="13">
        <v>0</v>
      </c>
      <c r="G240" s="42"/>
      <c r="H240" s="40"/>
      <c r="I240" s="39"/>
    </row>
    <row r="241" spans="1:9" x14ac:dyDescent="0.25">
      <c r="A241" s="39"/>
      <c r="B241" s="41"/>
      <c r="C241" s="4">
        <v>0</v>
      </c>
      <c r="D241" s="4">
        <v>0.1</v>
      </c>
      <c r="E241" s="15">
        <f t="shared" si="68"/>
        <v>0</v>
      </c>
      <c r="F241" s="13">
        <v>0</v>
      </c>
      <c r="G241" s="42"/>
      <c r="H241" s="40"/>
      <c r="I241" s="39"/>
    </row>
    <row r="242" spans="1:9" x14ac:dyDescent="0.25">
      <c r="A242" s="39"/>
      <c r="B242" s="41"/>
      <c r="C242" s="4">
        <v>0</v>
      </c>
      <c r="D242" s="4">
        <v>0.1</v>
      </c>
      <c r="E242" s="15">
        <f t="shared" si="68"/>
        <v>0</v>
      </c>
      <c r="F242" s="13">
        <v>0</v>
      </c>
      <c r="G242" s="42"/>
      <c r="H242" s="40"/>
      <c r="I242" s="39"/>
    </row>
    <row r="243" spans="1:9" x14ac:dyDescent="0.25">
      <c r="A243" s="39"/>
      <c r="B243" s="41"/>
      <c r="C243" s="3">
        <v>0</v>
      </c>
      <c r="D243" s="15">
        <v>0.1</v>
      </c>
      <c r="E243" s="15">
        <f t="shared" si="68"/>
        <v>0</v>
      </c>
      <c r="F243" s="13">
        <v>0</v>
      </c>
      <c r="G243" s="42"/>
      <c r="H243" s="40"/>
      <c r="I243" s="39"/>
    </row>
    <row r="244" spans="1:9" x14ac:dyDescent="0.25">
      <c r="A244" s="39"/>
      <c r="B244" s="41"/>
      <c r="C244" s="3">
        <v>0</v>
      </c>
      <c r="D244" s="15">
        <v>0.1</v>
      </c>
      <c r="E244" s="15">
        <f t="shared" si="68"/>
        <v>0</v>
      </c>
      <c r="F244" s="13">
        <v>0</v>
      </c>
      <c r="G244" s="42"/>
      <c r="H244" s="40"/>
      <c r="I244" s="39"/>
    </row>
  </sheetData>
  <mergeCells count="126">
    <mergeCell ref="I221:I228"/>
    <mergeCell ref="I165:I172"/>
    <mergeCell ref="B173:B180"/>
    <mergeCell ref="G173:G180"/>
    <mergeCell ref="H173:H180"/>
    <mergeCell ref="I173:I180"/>
    <mergeCell ref="A197:A244"/>
    <mergeCell ref="B197:B204"/>
    <mergeCell ref="G197:G204"/>
    <mergeCell ref="H197:H204"/>
    <mergeCell ref="I197:I204"/>
    <mergeCell ref="B205:B212"/>
    <mergeCell ref="G205:G212"/>
    <mergeCell ref="H205:H212"/>
    <mergeCell ref="I205:I212"/>
    <mergeCell ref="B213:B220"/>
    <mergeCell ref="B229:B236"/>
    <mergeCell ref="G229:G236"/>
    <mergeCell ref="H229:H236"/>
    <mergeCell ref="I229:I236"/>
    <mergeCell ref="B237:B244"/>
    <mergeCell ref="G237:G244"/>
    <mergeCell ref="H237:H244"/>
    <mergeCell ref="I237:I244"/>
    <mergeCell ref="G213:G220"/>
    <mergeCell ref="H213:H220"/>
    <mergeCell ref="I213:I220"/>
    <mergeCell ref="B221:B228"/>
    <mergeCell ref="G221:G228"/>
    <mergeCell ref="H221:H228"/>
    <mergeCell ref="B125:B132"/>
    <mergeCell ref="G125:G132"/>
    <mergeCell ref="H125:H132"/>
    <mergeCell ref="I125:I132"/>
    <mergeCell ref="A149:A196"/>
    <mergeCell ref="B149:B156"/>
    <mergeCell ref="G149:G156"/>
    <mergeCell ref="H149:H156"/>
    <mergeCell ref="I149:I156"/>
    <mergeCell ref="B157:B164"/>
    <mergeCell ref="G157:G164"/>
    <mergeCell ref="H157:H164"/>
    <mergeCell ref="I157:I164"/>
    <mergeCell ref="B165:B172"/>
    <mergeCell ref="B181:B188"/>
    <mergeCell ref="G181:G188"/>
    <mergeCell ref="H181:H188"/>
    <mergeCell ref="I181:I188"/>
    <mergeCell ref="B189:B196"/>
    <mergeCell ref="G189:G196"/>
    <mergeCell ref="H189:H196"/>
    <mergeCell ref="I189:I196"/>
    <mergeCell ref="G165:G172"/>
    <mergeCell ref="H165:H172"/>
    <mergeCell ref="G77:G84"/>
    <mergeCell ref="H77:H84"/>
    <mergeCell ref="I77:I84"/>
    <mergeCell ref="A101:A148"/>
    <mergeCell ref="B101:B108"/>
    <mergeCell ref="G101:G108"/>
    <mergeCell ref="H101:H108"/>
    <mergeCell ref="I101:I108"/>
    <mergeCell ref="B109:B116"/>
    <mergeCell ref="G109:G116"/>
    <mergeCell ref="H109:H116"/>
    <mergeCell ref="I109:I116"/>
    <mergeCell ref="B117:B124"/>
    <mergeCell ref="B133:B140"/>
    <mergeCell ref="G133:G140"/>
    <mergeCell ref="H133:H140"/>
    <mergeCell ref="I133:I140"/>
    <mergeCell ref="B141:B148"/>
    <mergeCell ref="G141:G148"/>
    <mergeCell ref="H141:H148"/>
    <mergeCell ref="I141:I148"/>
    <mergeCell ref="G117:G124"/>
    <mergeCell ref="H117:H124"/>
    <mergeCell ref="I117:I124"/>
    <mergeCell ref="H29:H36"/>
    <mergeCell ref="I29:I36"/>
    <mergeCell ref="A53:A100"/>
    <mergeCell ref="B53:B60"/>
    <mergeCell ref="G53:G60"/>
    <mergeCell ref="H53:H60"/>
    <mergeCell ref="I53:I60"/>
    <mergeCell ref="B61:B68"/>
    <mergeCell ref="G61:G68"/>
    <mergeCell ref="H61:H68"/>
    <mergeCell ref="I61:I68"/>
    <mergeCell ref="B69:B76"/>
    <mergeCell ref="B85:B92"/>
    <mergeCell ref="G85:G92"/>
    <mergeCell ref="H85:H92"/>
    <mergeCell ref="I85:I92"/>
    <mergeCell ref="B93:B100"/>
    <mergeCell ref="G93:G100"/>
    <mergeCell ref="H93:H100"/>
    <mergeCell ref="I93:I100"/>
    <mergeCell ref="G69:G76"/>
    <mergeCell ref="H69:H76"/>
    <mergeCell ref="I69:I76"/>
    <mergeCell ref="B77:B84"/>
    <mergeCell ref="A1:I1"/>
    <mergeCell ref="A5:A52"/>
    <mergeCell ref="B5:B12"/>
    <mergeCell ref="G5:G12"/>
    <mergeCell ref="H5:H12"/>
    <mergeCell ref="I5:I12"/>
    <mergeCell ref="B13:B20"/>
    <mergeCell ref="G13:G20"/>
    <mergeCell ref="H13:H20"/>
    <mergeCell ref="I13:I20"/>
    <mergeCell ref="B37:B44"/>
    <mergeCell ref="G37:G44"/>
    <mergeCell ref="H37:H44"/>
    <mergeCell ref="I37:I44"/>
    <mergeCell ref="B45:B52"/>
    <mergeCell ref="G45:G52"/>
    <mergeCell ref="H45:H52"/>
    <mergeCell ref="I45:I52"/>
    <mergeCell ref="B21:B28"/>
    <mergeCell ref="G21:G28"/>
    <mergeCell ref="H21:H28"/>
    <mergeCell ref="I21:I28"/>
    <mergeCell ref="B29:B36"/>
    <mergeCell ref="G29:G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="85" zoomScaleNormal="85" workbookViewId="0">
      <selection activeCell="A253" sqref="A253"/>
    </sheetView>
  </sheetViews>
  <sheetFormatPr defaultRowHeight="15" x14ac:dyDescent="0.25"/>
  <cols>
    <col min="1" max="1" width="14.85546875" customWidth="1"/>
    <col min="2" max="2" width="17" customWidth="1"/>
    <col min="3" max="3" width="20" customWidth="1"/>
    <col min="4" max="4" width="10" customWidth="1"/>
    <col min="5" max="5" width="8.85546875" style="10"/>
    <col min="6" max="8" width="8.85546875"/>
    <col min="9" max="9" width="14.85546875" customWidth="1"/>
  </cols>
  <sheetData>
    <row r="1" spans="1:9" ht="20.25" thickBot="1" x14ac:dyDescent="0.35">
      <c r="A1" s="38" t="s">
        <v>19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9</v>
      </c>
    </row>
    <row r="4" spans="1:9" x14ac:dyDescent="0.25">
      <c r="A4" s="1" t="s">
        <v>0</v>
      </c>
      <c r="B4" s="1" t="s">
        <v>10</v>
      </c>
      <c r="C4" s="2" t="s">
        <v>11</v>
      </c>
      <c r="D4" s="2" t="s">
        <v>2</v>
      </c>
      <c r="E4" s="11" t="s">
        <v>3</v>
      </c>
      <c r="F4" s="2" t="s">
        <v>4</v>
      </c>
      <c r="G4" s="2" t="s">
        <v>5</v>
      </c>
      <c r="H4" s="2" t="s">
        <v>12</v>
      </c>
      <c r="I4" s="2" t="s">
        <v>13</v>
      </c>
    </row>
    <row r="5" spans="1:9" x14ac:dyDescent="0.25">
      <c r="A5" s="43" t="s">
        <v>14</v>
      </c>
      <c r="B5" s="39">
        <v>0</v>
      </c>
      <c r="C5" s="4">
        <v>1780</v>
      </c>
      <c r="D5" s="4">
        <v>0.01</v>
      </c>
      <c r="E5" s="4">
        <f>C5/D5</f>
        <v>178000</v>
      </c>
      <c r="F5" s="13">
        <f>LOG(E5)</f>
        <v>5.2504200023088936</v>
      </c>
      <c r="G5" s="40">
        <f>AVERAGE(F5:F12)</f>
        <v>4.5503717277838298</v>
      </c>
      <c r="H5" s="40">
        <f>STDEV(F5:F12)</f>
        <v>0.65822186566645113</v>
      </c>
      <c r="I5" s="39">
        <f>H5/2.8284</f>
        <v>0.23271880415303747</v>
      </c>
    </row>
    <row r="6" spans="1:9" x14ac:dyDescent="0.25">
      <c r="A6" s="44"/>
      <c r="B6" s="39"/>
      <c r="C6" s="17">
        <v>1970</v>
      </c>
      <c r="D6" s="4">
        <v>0.01</v>
      </c>
      <c r="E6" s="4">
        <f t="shared" ref="E6:E69" si="0">C6/D6</f>
        <v>197000</v>
      </c>
      <c r="F6" s="13">
        <f t="shared" ref="F6:F62" si="1">LOG(E6)</f>
        <v>5.2944662261615933</v>
      </c>
      <c r="G6" s="40"/>
      <c r="H6" s="40"/>
      <c r="I6" s="39"/>
    </row>
    <row r="7" spans="1:9" x14ac:dyDescent="0.25">
      <c r="A7" s="44"/>
      <c r="B7" s="39"/>
      <c r="C7" s="4">
        <v>1130</v>
      </c>
      <c r="D7" s="4">
        <v>0.01</v>
      </c>
      <c r="E7" s="4">
        <f t="shared" si="0"/>
        <v>113000</v>
      </c>
      <c r="F7" s="13">
        <f t="shared" si="1"/>
        <v>5.0530784434834199</v>
      </c>
      <c r="G7" s="40"/>
      <c r="H7" s="40"/>
      <c r="I7" s="39"/>
    </row>
    <row r="8" spans="1:9" x14ac:dyDescent="0.25">
      <c r="A8" s="44"/>
      <c r="B8" s="39"/>
      <c r="C8" s="4">
        <v>1110</v>
      </c>
      <c r="D8" s="4">
        <v>0.01</v>
      </c>
      <c r="E8" s="4">
        <f t="shared" si="0"/>
        <v>111000</v>
      </c>
      <c r="F8" s="13">
        <f t="shared" si="1"/>
        <v>5.0453229787866576</v>
      </c>
      <c r="G8" s="40"/>
      <c r="H8" s="40"/>
      <c r="I8" s="39"/>
    </row>
    <row r="9" spans="1:9" x14ac:dyDescent="0.25">
      <c r="A9" s="44"/>
      <c r="B9" s="39"/>
      <c r="C9" s="4">
        <v>920</v>
      </c>
      <c r="D9" s="4">
        <v>0.1</v>
      </c>
      <c r="E9" s="4">
        <f t="shared" si="0"/>
        <v>9200</v>
      </c>
      <c r="F9" s="13">
        <f t="shared" si="1"/>
        <v>3.9637878273455551</v>
      </c>
      <c r="G9" s="40"/>
      <c r="H9" s="40"/>
      <c r="I9" s="39"/>
    </row>
    <row r="10" spans="1:9" x14ac:dyDescent="0.25">
      <c r="A10" s="44"/>
      <c r="B10" s="39"/>
      <c r="C10" s="4">
        <v>855</v>
      </c>
      <c r="D10" s="4">
        <v>0.1</v>
      </c>
      <c r="E10" s="4">
        <f t="shared" si="0"/>
        <v>8550</v>
      </c>
      <c r="F10" s="13">
        <f t="shared" si="1"/>
        <v>3.9319661147281728</v>
      </c>
      <c r="G10" s="40"/>
      <c r="H10" s="40"/>
      <c r="I10" s="39"/>
    </row>
    <row r="11" spans="1:9" x14ac:dyDescent="0.25">
      <c r="A11" s="44"/>
      <c r="B11" s="39"/>
      <c r="C11" s="4">
        <v>855</v>
      </c>
      <c r="D11" s="4">
        <v>0.1</v>
      </c>
      <c r="E11" s="4">
        <f t="shared" si="0"/>
        <v>8550</v>
      </c>
      <c r="F11" s="13">
        <f t="shared" si="1"/>
        <v>3.9319661147281728</v>
      </c>
      <c r="G11" s="40"/>
      <c r="H11" s="40"/>
      <c r="I11" s="39"/>
    </row>
    <row r="12" spans="1:9" x14ac:dyDescent="0.25">
      <c r="A12" s="44"/>
      <c r="B12" s="39"/>
      <c r="C12" s="4">
        <v>855</v>
      </c>
      <c r="D12" s="4">
        <v>0.1</v>
      </c>
      <c r="E12" s="4">
        <f t="shared" si="0"/>
        <v>8550</v>
      </c>
      <c r="F12" s="13">
        <f t="shared" si="1"/>
        <v>3.9319661147281728</v>
      </c>
      <c r="G12" s="40"/>
      <c r="H12" s="40"/>
      <c r="I12" s="39"/>
    </row>
    <row r="13" spans="1:9" x14ac:dyDescent="0.25">
      <c r="A13" s="44"/>
      <c r="B13" s="41">
        <v>2</v>
      </c>
      <c r="C13" s="17">
        <v>723</v>
      </c>
      <c r="D13" s="4">
        <v>0.01</v>
      </c>
      <c r="E13" s="4">
        <f t="shared" si="0"/>
        <v>72300</v>
      </c>
      <c r="F13" s="13">
        <f t="shared" si="1"/>
        <v>4.859138297294531</v>
      </c>
      <c r="G13" s="42">
        <f t="shared" ref="G13" si="2">AVERAGE(F13:F20)</f>
        <v>4.5581684636517137</v>
      </c>
      <c r="H13" s="40">
        <f t="shared" ref="H13" si="3">STDEV(F13:F20)</f>
        <v>0.57563819324879717</v>
      </c>
      <c r="I13" s="39">
        <f>H13/2.4485</f>
        <v>0.23509830232746462</v>
      </c>
    </row>
    <row r="14" spans="1:9" x14ac:dyDescent="0.25">
      <c r="A14" s="44"/>
      <c r="B14" s="41"/>
      <c r="C14" s="4">
        <v>789</v>
      </c>
      <c r="D14" s="4">
        <v>0.01</v>
      </c>
      <c r="E14" s="4">
        <f t="shared" si="0"/>
        <v>78900</v>
      </c>
      <c r="F14" s="13">
        <f t="shared" si="1"/>
        <v>4.8970770032094206</v>
      </c>
      <c r="G14" s="42"/>
      <c r="H14" s="40"/>
      <c r="I14" s="39"/>
    </row>
    <row r="15" spans="1:9" x14ac:dyDescent="0.25">
      <c r="A15" s="44"/>
      <c r="B15" s="41"/>
      <c r="C15" s="4">
        <v>986</v>
      </c>
      <c r="D15" s="4">
        <v>0.01</v>
      </c>
      <c r="E15" s="4">
        <f t="shared" si="0"/>
        <v>98600</v>
      </c>
      <c r="F15" s="13">
        <f t="shared" si="1"/>
        <v>4.993876914941211</v>
      </c>
      <c r="G15" s="42"/>
      <c r="H15" s="40"/>
      <c r="I15" s="39"/>
    </row>
    <row r="16" spans="1:9" x14ac:dyDescent="0.25">
      <c r="A16" s="44"/>
      <c r="B16" s="41"/>
      <c r="C16" s="4">
        <v>920</v>
      </c>
      <c r="D16" s="4">
        <v>0.01</v>
      </c>
      <c r="E16" s="4">
        <f t="shared" si="0"/>
        <v>92000</v>
      </c>
      <c r="F16" s="13">
        <f t="shared" si="1"/>
        <v>4.9637878273455556</v>
      </c>
      <c r="G16" s="42"/>
      <c r="H16" s="40"/>
      <c r="I16" s="39"/>
    </row>
    <row r="17" spans="1:9" x14ac:dyDescent="0.25">
      <c r="A17" s="44"/>
      <c r="B17" s="41"/>
      <c r="C17" s="4">
        <v>657</v>
      </c>
      <c r="D17" s="4">
        <v>0.1</v>
      </c>
      <c r="E17" s="4">
        <f t="shared" si="0"/>
        <v>6570</v>
      </c>
      <c r="F17" s="13">
        <f t="shared" si="1"/>
        <v>3.8175653695597807</v>
      </c>
      <c r="G17" s="42"/>
      <c r="H17" s="40"/>
      <c r="I17" s="39"/>
    </row>
    <row r="18" spans="1:9" x14ac:dyDescent="0.25">
      <c r="A18" s="44"/>
      <c r="B18" s="41"/>
      <c r="C18" s="4">
        <v>657</v>
      </c>
      <c r="D18" s="4">
        <v>0.1</v>
      </c>
      <c r="E18" s="4">
        <f t="shared" si="0"/>
        <v>6570</v>
      </c>
      <c r="F18" s="13">
        <f t="shared" si="1"/>
        <v>3.8175653695597807</v>
      </c>
      <c r="G18" s="42"/>
      <c r="H18" s="40"/>
      <c r="I18" s="39"/>
    </row>
    <row r="19" spans="1:9" x14ac:dyDescent="0.25">
      <c r="A19" s="44"/>
      <c r="B19" s="41"/>
      <c r="C19" s="4"/>
      <c r="D19" s="4"/>
      <c r="E19" s="4"/>
      <c r="F19" s="13"/>
      <c r="G19" s="42"/>
      <c r="H19" s="40"/>
      <c r="I19" s="39"/>
    </row>
    <row r="20" spans="1:9" x14ac:dyDescent="0.25">
      <c r="A20" s="44"/>
      <c r="B20" s="41"/>
      <c r="C20" s="4"/>
      <c r="D20" s="4"/>
      <c r="E20" s="4"/>
      <c r="F20" s="13"/>
      <c r="G20" s="42"/>
      <c r="H20" s="40"/>
      <c r="I20" s="39"/>
    </row>
    <row r="21" spans="1:9" x14ac:dyDescent="0.25">
      <c r="A21" s="44"/>
      <c r="B21" s="39">
        <v>4</v>
      </c>
      <c r="C21" s="4">
        <v>640</v>
      </c>
      <c r="D21" s="4">
        <v>0.01</v>
      </c>
      <c r="E21" s="4">
        <f t="shared" si="0"/>
        <v>64000</v>
      </c>
      <c r="F21" s="13">
        <f t="shared" si="1"/>
        <v>4.8061799739838875</v>
      </c>
      <c r="G21" s="40">
        <f t="shared" ref="G21" si="4">AVERAGE(F21:F28)</f>
        <v>4.1510239773915369</v>
      </c>
      <c r="H21" s="40">
        <f t="shared" ref="H21" si="5">STDEV(F21:F28)</f>
        <v>0.64952195967573456</v>
      </c>
      <c r="I21" s="39">
        <f>H21/2.8284</f>
        <v>0.22964289339405128</v>
      </c>
    </row>
    <row r="22" spans="1:9" x14ac:dyDescent="0.25">
      <c r="A22" s="44"/>
      <c r="B22" s="39"/>
      <c r="C22" s="4">
        <v>440</v>
      </c>
      <c r="D22" s="4">
        <v>0.01</v>
      </c>
      <c r="E22" s="4">
        <f t="shared" si="0"/>
        <v>44000</v>
      </c>
      <c r="F22" s="13">
        <f t="shared" si="1"/>
        <v>4.6434526764861879</v>
      </c>
      <c r="G22" s="40"/>
      <c r="H22" s="40"/>
      <c r="I22" s="39"/>
    </row>
    <row r="23" spans="1:9" x14ac:dyDescent="0.25">
      <c r="A23" s="44"/>
      <c r="B23" s="39"/>
      <c r="C23" s="4">
        <v>855</v>
      </c>
      <c r="D23" s="4">
        <v>0.01</v>
      </c>
      <c r="E23" s="4">
        <f t="shared" si="0"/>
        <v>85500</v>
      </c>
      <c r="F23" s="13">
        <f t="shared" si="1"/>
        <v>4.9319661147281728</v>
      </c>
      <c r="G23" s="40"/>
      <c r="H23" s="40"/>
      <c r="I23" s="39"/>
    </row>
    <row r="24" spans="1:9" x14ac:dyDescent="0.25">
      <c r="A24" s="44"/>
      <c r="B24" s="39"/>
      <c r="C24" s="4">
        <v>400</v>
      </c>
      <c r="D24" s="4">
        <v>0.01</v>
      </c>
      <c r="E24" s="4">
        <f t="shared" si="0"/>
        <v>40000</v>
      </c>
      <c r="F24" s="13">
        <f t="shared" si="1"/>
        <v>4.6020599913279625</v>
      </c>
      <c r="G24" s="40"/>
      <c r="H24" s="40"/>
      <c r="I24" s="39"/>
    </row>
    <row r="25" spans="1:9" x14ac:dyDescent="0.25">
      <c r="A25" s="44"/>
      <c r="B25" s="39"/>
      <c r="C25" s="4">
        <v>26</v>
      </c>
      <c r="D25" s="4">
        <v>0.01</v>
      </c>
      <c r="E25" s="4">
        <f t="shared" si="0"/>
        <v>2600</v>
      </c>
      <c r="F25" s="13">
        <f t="shared" si="1"/>
        <v>3.4149733479708178</v>
      </c>
      <c r="G25" s="40"/>
      <c r="H25" s="40"/>
      <c r="I25" s="39"/>
    </row>
    <row r="26" spans="1:9" x14ac:dyDescent="0.25">
      <c r="A26" s="44"/>
      <c r="B26" s="39"/>
      <c r="C26" s="4">
        <v>30</v>
      </c>
      <c r="D26" s="4">
        <v>0.01</v>
      </c>
      <c r="E26" s="4">
        <f t="shared" si="0"/>
        <v>3000</v>
      </c>
      <c r="F26" s="13">
        <f t="shared" si="1"/>
        <v>3.4771212547196626</v>
      </c>
      <c r="G26" s="40"/>
      <c r="H26" s="40"/>
      <c r="I26" s="39"/>
    </row>
    <row r="27" spans="1:9" x14ac:dyDescent="0.25">
      <c r="A27" s="44"/>
      <c r="B27" s="39"/>
      <c r="C27" s="4">
        <v>50</v>
      </c>
      <c r="D27" s="4">
        <v>0.01</v>
      </c>
      <c r="E27" s="4">
        <f t="shared" si="0"/>
        <v>5000</v>
      </c>
      <c r="F27" s="13">
        <f t="shared" si="1"/>
        <v>3.6989700043360187</v>
      </c>
      <c r="G27" s="40"/>
      <c r="H27" s="40"/>
      <c r="I27" s="39"/>
    </row>
    <row r="28" spans="1:9" x14ac:dyDescent="0.25">
      <c r="A28" s="44"/>
      <c r="B28" s="39"/>
      <c r="C28" s="4">
        <v>43</v>
      </c>
      <c r="D28" s="4">
        <v>0.01</v>
      </c>
      <c r="E28" s="4">
        <f t="shared" si="0"/>
        <v>4300</v>
      </c>
      <c r="F28" s="13">
        <f t="shared" si="1"/>
        <v>3.6334684555795866</v>
      </c>
      <c r="G28" s="40"/>
      <c r="H28" s="40"/>
      <c r="I28" s="39"/>
    </row>
    <row r="29" spans="1:9" x14ac:dyDescent="0.25">
      <c r="A29" s="44"/>
      <c r="B29" s="46">
        <v>8</v>
      </c>
      <c r="C29" s="4">
        <v>78</v>
      </c>
      <c r="D29" s="4">
        <v>1E-4</v>
      </c>
      <c r="E29" s="4">
        <f t="shared" si="0"/>
        <v>780000</v>
      </c>
      <c r="F29" s="13">
        <f t="shared" si="1"/>
        <v>5.8920946026904808</v>
      </c>
      <c r="G29" s="42">
        <f>AVERAGE(F29:F34)</f>
        <v>5.7072923616738098</v>
      </c>
      <c r="H29" s="40">
        <f>STDEV(F29:F34)</f>
        <v>0.60209798702398099</v>
      </c>
      <c r="I29" s="39">
        <f>H29/2.236</f>
        <v>0.26927459169229917</v>
      </c>
    </row>
    <row r="30" spans="1:9" x14ac:dyDescent="0.25">
      <c r="A30" s="44"/>
      <c r="B30" s="47"/>
      <c r="C30" s="4">
        <v>74</v>
      </c>
      <c r="D30" s="4">
        <v>1E-4</v>
      </c>
      <c r="E30" s="4">
        <f t="shared" si="0"/>
        <v>740000</v>
      </c>
      <c r="F30" s="13">
        <f t="shared" si="1"/>
        <v>5.8692317197309762</v>
      </c>
      <c r="G30" s="42"/>
      <c r="H30" s="40"/>
      <c r="I30" s="39"/>
    </row>
    <row r="31" spans="1:9" x14ac:dyDescent="0.25">
      <c r="A31" s="44"/>
      <c r="B31" s="47"/>
      <c r="C31" s="4">
        <v>440</v>
      </c>
      <c r="D31" s="4">
        <v>0.01</v>
      </c>
      <c r="E31" s="4">
        <f t="shared" si="0"/>
        <v>44000</v>
      </c>
      <c r="F31" s="13">
        <f t="shared" si="1"/>
        <v>4.6434526764861879</v>
      </c>
      <c r="G31" s="42"/>
      <c r="H31" s="40"/>
      <c r="I31" s="39"/>
    </row>
    <row r="32" spans="1:9" x14ac:dyDescent="0.25">
      <c r="A32" s="44"/>
      <c r="B32" s="47"/>
      <c r="C32" s="17">
        <v>1220</v>
      </c>
      <c r="D32" s="4">
        <v>1E-3</v>
      </c>
      <c r="E32" s="4">
        <f t="shared" si="0"/>
        <v>1220000</v>
      </c>
      <c r="F32" s="13">
        <f t="shared" si="1"/>
        <v>6.0863598306747484</v>
      </c>
      <c r="G32" s="42"/>
      <c r="H32" s="40"/>
      <c r="I32" s="39"/>
    </row>
    <row r="33" spans="1:9" x14ac:dyDescent="0.25">
      <c r="A33" s="44"/>
      <c r="B33" s="47"/>
      <c r="C33" s="4">
        <v>1110</v>
      </c>
      <c r="D33" s="4">
        <v>1E-3</v>
      </c>
      <c r="E33" s="4">
        <f t="shared" si="0"/>
        <v>1110000</v>
      </c>
      <c r="F33" s="13">
        <f t="shared" si="1"/>
        <v>6.0453229787866576</v>
      </c>
      <c r="G33" s="42"/>
      <c r="H33" s="40"/>
      <c r="I33" s="39"/>
    </row>
    <row r="34" spans="1:9" x14ac:dyDescent="0.25">
      <c r="A34" s="44"/>
      <c r="B34" s="48"/>
      <c r="C34" s="17"/>
      <c r="D34" s="4"/>
      <c r="E34" s="4"/>
      <c r="F34" s="13"/>
      <c r="G34" s="42"/>
      <c r="H34" s="40"/>
      <c r="I34" s="39"/>
    </row>
    <row r="35" spans="1:9" x14ac:dyDescent="0.25">
      <c r="A35" s="44"/>
      <c r="B35" s="43">
        <v>12</v>
      </c>
      <c r="C35" s="9">
        <v>2170</v>
      </c>
      <c r="D35" s="22">
        <v>1E-3</v>
      </c>
      <c r="E35" s="4">
        <f t="shared" si="0"/>
        <v>2170000</v>
      </c>
      <c r="F35" s="13">
        <f t="shared" si="1"/>
        <v>6.3364597338485291</v>
      </c>
      <c r="G35" s="40">
        <f>AVERAGE(F35:F40)</f>
        <v>6.2632943513073922</v>
      </c>
      <c r="H35" s="40">
        <f>STDEV(F35:F40)</f>
        <v>0.22718252707603961</v>
      </c>
      <c r="I35" s="39">
        <f>H35/2</f>
        <v>0.11359126353801981</v>
      </c>
    </row>
    <row r="36" spans="1:9" x14ac:dyDescent="0.25">
      <c r="A36" s="44"/>
      <c r="B36" s="44"/>
      <c r="C36" s="9">
        <v>3550</v>
      </c>
      <c r="D36" s="9">
        <v>1E-3</v>
      </c>
      <c r="E36" s="4">
        <f t="shared" si="0"/>
        <v>3550000</v>
      </c>
      <c r="F36" s="13">
        <f t="shared" si="1"/>
        <v>6.5502283530550942</v>
      </c>
      <c r="G36" s="40"/>
      <c r="H36" s="40"/>
      <c r="I36" s="39"/>
    </row>
    <row r="37" spans="1:9" x14ac:dyDescent="0.25">
      <c r="A37" s="44"/>
      <c r="B37" s="44"/>
      <c r="C37" s="9">
        <v>1310</v>
      </c>
      <c r="D37" s="22">
        <v>1E-3</v>
      </c>
      <c r="E37" s="4">
        <f t="shared" si="0"/>
        <v>1310000</v>
      </c>
      <c r="F37" s="13">
        <f t="shared" si="1"/>
        <v>6.1172712956557644</v>
      </c>
      <c r="G37" s="40"/>
      <c r="H37" s="40"/>
      <c r="I37" s="39"/>
    </row>
    <row r="38" spans="1:9" x14ac:dyDescent="0.25">
      <c r="A38" s="44"/>
      <c r="B38" s="44"/>
      <c r="C38" s="9">
        <v>1120</v>
      </c>
      <c r="D38" s="9">
        <v>1E-3</v>
      </c>
      <c r="E38" s="4">
        <f t="shared" si="0"/>
        <v>1120000</v>
      </c>
      <c r="F38" s="13">
        <f t="shared" si="1"/>
        <v>6.0492180226701819</v>
      </c>
      <c r="G38" s="40"/>
      <c r="H38" s="40"/>
      <c r="I38" s="39"/>
    </row>
    <row r="39" spans="1:9" x14ac:dyDescent="0.25">
      <c r="A39" s="44"/>
      <c r="B39" s="44"/>
      <c r="C39" s="26"/>
      <c r="D39" s="26"/>
      <c r="E39" s="4"/>
      <c r="F39" s="13"/>
      <c r="G39" s="40"/>
      <c r="H39" s="40"/>
      <c r="I39" s="39"/>
    </row>
    <row r="40" spans="1:9" x14ac:dyDescent="0.25">
      <c r="A40" s="44"/>
      <c r="B40" s="45"/>
      <c r="C40" s="26"/>
      <c r="D40" s="26"/>
      <c r="E40" s="4"/>
      <c r="F40" s="13"/>
      <c r="G40" s="40"/>
      <c r="H40" s="40"/>
      <c r="I40" s="39"/>
    </row>
    <row r="41" spans="1:9" x14ac:dyDescent="0.25">
      <c r="A41" s="44"/>
      <c r="B41" s="46">
        <v>24</v>
      </c>
      <c r="C41" s="9">
        <v>27000</v>
      </c>
      <c r="D41" s="7">
        <v>1E-3</v>
      </c>
      <c r="E41" s="4">
        <f t="shared" si="0"/>
        <v>27000000</v>
      </c>
      <c r="F41" s="13">
        <f t="shared" si="1"/>
        <v>7.4313637641589869</v>
      </c>
      <c r="G41" s="42">
        <f>AVERAGE(F41:F48)</f>
        <v>6.6849889267369598</v>
      </c>
      <c r="H41" s="40">
        <f>STDEV(F41:F48)</f>
        <v>1.0592452199444504</v>
      </c>
      <c r="I41" s="39">
        <f>H41/2.4485</f>
        <v>0.4326098509064531</v>
      </c>
    </row>
    <row r="42" spans="1:9" x14ac:dyDescent="0.25">
      <c r="A42" s="44"/>
      <c r="B42" s="47"/>
      <c r="C42" s="9">
        <v>24000</v>
      </c>
      <c r="D42" s="7">
        <v>1E-3</v>
      </c>
      <c r="E42" s="4">
        <f t="shared" si="0"/>
        <v>24000000</v>
      </c>
      <c r="F42" s="13">
        <f t="shared" si="1"/>
        <v>7.3802112417116064</v>
      </c>
      <c r="G42" s="42"/>
      <c r="H42" s="40"/>
      <c r="I42" s="39"/>
    </row>
    <row r="43" spans="1:9" x14ac:dyDescent="0.25">
      <c r="A43" s="44"/>
      <c r="B43" s="47"/>
      <c r="C43" s="9">
        <v>920</v>
      </c>
      <c r="D43" s="7">
        <v>1.0000000000000001E-5</v>
      </c>
      <c r="E43" s="4">
        <f t="shared" si="0"/>
        <v>91999999.999999985</v>
      </c>
      <c r="F43" s="13">
        <f t="shared" si="1"/>
        <v>7.9637878273455556</v>
      </c>
      <c r="G43" s="42"/>
      <c r="H43" s="40"/>
      <c r="I43" s="39"/>
    </row>
    <row r="44" spans="1:9" x14ac:dyDescent="0.25">
      <c r="A44" s="44"/>
      <c r="B44" s="47"/>
      <c r="C44" s="9">
        <v>680</v>
      </c>
      <c r="D44" s="7">
        <v>1.0000000000000001E-5</v>
      </c>
      <c r="E44" s="4">
        <f t="shared" si="0"/>
        <v>68000000</v>
      </c>
      <c r="F44" s="13">
        <f t="shared" si="1"/>
        <v>7.8325089127062366</v>
      </c>
      <c r="G44" s="42"/>
      <c r="H44" s="40"/>
      <c r="I44" s="39"/>
    </row>
    <row r="45" spans="1:9" x14ac:dyDescent="0.25">
      <c r="A45" s="44"/>
      <c r="B45" s="47"/>
      <c r="C45" s="9">
        <v>35</v>
      </c>
      <c r="D45" s="7">
        <v>1E-4</v>
      </c>
      <c r="E45" s="4">
        <f t="shared" si="0"/>
        <v>350000</v>
      </c>
      <c r="F45" s="13">
        <f t="shared" si="1"/>
        <v>5.5440680443502757</v>
      </c>
      <c r="G45" s="42"/>
      <c r="H45" s="40"/>
      <c r="I45" s="39"/>
    </row>
    <row r="46" spans="1:9" x14ac:dyDescent="0.25">
      <c r="A46" s="44"/>
      <c r="B46" s="47"/>
      <c r="C46" s="9">
        <v>35</v>
      </c>
      <c r="D46" s="7">
        <v>1E-4</v>
      </c>
      <c r="E46" s="4">
        <f t="shared" si="0"/>
        <v>350000</v>
      </c>
      <c r="F46" s="13">
        <f t="shared" si="1"/>
        <v>5.5440680443502757</v>
      </c>
      <c r="G46" s="42"/>
      <c r="H46" s="40"/>
      <c r="I46" s="39"/>
    </row>
    <row r="47" spans="1:9" x14ac:dyDescent="0.25">
      <c r="A47" s="44"/>
      <c r="B47" s="47"/>
      <c r="C47" s="9">
        <v>800</v>
      </c>
      <c r="D47" s="7">
        <v>1E-3</v>
      </c>
      <c r="E47" s="4">
        <f t="shared" si="0"/>
        <v>800000</v>
      </c>
      <c r="F47" s="13">
        <f t="shared" si="1"/>
        <v>5.9030899869919438</v>
      </c>
      <c r="G47" s="42"/>
      <c r="H47" s="40"/>
      <c r="I47" s="39"/>
    </row>
    <row r="48" spans="1:9" x14ac:dyDescent="0.25">
      <c r="A48" s="45"/>
      <c r="B48" s="48"/>
      <c r="C48" s="9">
        <v>760</v>
      </c>
      <c r="D48" s="7">
        <v>1E-3</v>
      </c>
      <c r="E48" s="4">
        <f t="shared" si="0"/>
        <v>760000</v>
      </c>
      <c r="F48" s="13">
        <f t="shared" si="1"/>
        <v>5.8808135922807914</v>
      </c>
      <c r="G48" s="42"/>
      <c r="H48" s="40"/>
      <c r="I48" s="39"/>
    </row>
    <row r="49" spans="1:9" x14ac:dyDescent="0.25">
      <c r="A49" s="27" t="s">
        <v>20</v>
      </c>
      <c r="B49" s="39">
        <v>0</v>
      </c>
      <c r="C49" s="4">
        <v>14</v>
      </c>
      <c r="D49" s="4">
        <v>0.01</v>
      </c>
      <c r="E49" s="4">
        <f t="shared" si="0"/>
        <v>1400</v>
      </c>
      <c r="F49" s="13">
        <f t="shared" si="1"/>
        <v>3.1461280356782382</v>
      </c>
      <c r="G49" s="40">
        <f>AVERAGE(F49:F56)</f>
        <v>3.647139012899502</v>
      </c>
      <c r="H49" s="40">
        <f t="shared" ref="H49" si="6">STDEV(F49:F56)</f>
        <v>0.51594224947825063</v>
      </c>
      <c r="I49" s="39">
        <f>H49/2.8284</f>
        <v>0.1824148810204535</v>
      </c>
    </row>
    <row r="50" spans="1:9" x14ac:dyDescent="0.25">
      <c r="A50" s="28"/>
      <c r="B50" s="39"/>
      <c r="C50" s="4">
        <v>20</v>
      </c>
      <c r="D50" s="4">
        <v>0.01</v>
      </c>
      <c r="E50" s="4">
        <f t="shared" si="0"/>
        <v>2000</v>
      </c>
      <c r="F50" s="13">
        <f t="shared" si="1"/>
        <v>3.3010299956639813</v>
      </c>
      <c r="G50" s="40"/>
      <c r="H50" s="40"/>
      <c r="I50" s="39"/>
    </row>
    <row r="51" spans="1:9" x14ac:dyDescent="0.25">
      <c r="A51" s="28"/>
      <c r="B51" s="39"/>
      <c r="C51" s="4">
        <v>14</v>
      </c>
      <c r="D51" s="4">
        <v>0.01</v>
      </c>
      <c r="E51" s="4">
        <f t="shared" si="0"/>
        <v>1400</v>
      </c>
      <c r="F51" s="13">
        <f t="shared" si="1"/>
        <v>3.1461280356782382</v>
      </c>
      <c r="G51" s="40"/>
      <c r="H51" s="40"/>
      <c r="I51" s="39"/>
    </row>
    <row r="52" spans="1:9" x14ac:dyDescent="0.25">
      <c r="A52" s="28"/>
      <c r="B52" s="39"/>
      <c r="C52" s="4">
        <v>14</v>
      </c>
      <c r="D52" s="4">
        <v>0.01</v>
      </c>
      <c r="E52" s="4">
        <f t="shared" si="0"/>
        <v>1400</v>
      </c>
      <c r="F52" s="13">
        <f t="shared" si="1"/>
        <v>3.1461280356782382</v>
      </c>
      <c r="G52" s="40"/>
      <c r="H52" s="40"/>
      <c r="I52" s="39"/>
    </row>
    <row r="53" spans="1:9" x14ac:dyDescent="0.25">
      <c r="A53" s="28"/>
      <c r="B53" s="39"/>
      <c r="C53" s="4">
        <v>2170</v>
      </c>
      <c r="D53" s="4">
        <v>0.1</v>
      </c>
      <c r="E53" s="4">
        <f t="shared" si="0"/>
        <v>21700</v>
      </c>
      <c r="F53" s="13">
        <f t="shared" si="1"/>
        <v>4.3364597338485291</v>
      </c>
      <c r="G53" s="40"/>
      <c r="H53" s="40"/>
      <c r="I53" s="39"/>
    </row>
    <row r="54" spans="1:9" x14ac:dyDescent="0.25">
      <c r="A54" s="28"/>
      <c r="B54" s="39"/>
      <c r="C54" s="4">
        <v>1670</v>
      </c>
      <c r="D54" s="4">
        <v>0.1</v>
      </c>
      <c r="E54" s="4">
        <f t="shared" si="0"/>
        <v>16700</v>
      </c>
      <c r="F54" s="13">
        <f t="shared" si="1"/>
        <v>4.2227164711475833</v>
      </c>
      <c r="G54" s="40"/>
      <c r="H54" s="40"/>
      <c r="I54" s="39"/>
    </row>
    <row r="55" spans="1:9" x14ac:dyDescent="0.25">
      <c r="A55" s="28"/>
      <c r="B55" s="39"/>
      <c r="C55" s="4">
        <v>720</v>
      </c>
      <c r="D55" s="4">
        <v>0.1</v>
      </c>
      <c r="E55" s="4">
        <f t="shared" si="0"/>
        <v>7200</v>
      </c>
      <c r="F55" s="13">
        <f t="shared" si="1"/>
        <v>3.8573324964312685</v>
      </c>
      <c r="G55" s="40"/>
      <c r="H55" s="40"/>
      <c r="I55" s="39"/>
    </row>
    <row r="56" spans="1:9" x14ac:dyDescent="0.25">
      <c r="A56" s="28"/>
      <c r="B56" s="39"/>
      <c r="C56" s="4">
        <v>1050</v>
      </c>
      <c r="D56" s="4">
        <v>0.1</v>
      </c>
      <c r="E56" s="4">
        <f t="shared" si="0"/>
        <v>10500</v>
      </c>
      <c r="F56" s="13">
        <f t="shared" si="1"/>
        <v>4.0211892990699383</v>
      </c>
      <c r="G56" s="40"/>
      <c r="H56" s="40"/>
      <c r="I56" s="39"/>
    </row>
    <row r="57" spans="1:9" x14ac:dyDescent="0.25">
      <c r="A57" s="28"/>
      <c r="B57" s="65">
        <v>2</v>
      </c>
      <c r="C57" s="9">
        <v>0</v>
      </c>
      <c r="D57" s="9">
        <v>0.1</v>
      </c>
      <c r="E57" s="9">
        <f t="shared" si="0"/>
        <v>0</v>
      </c>
      <c r="F57" s="30">
        <v>0</v>
      </c>
      <c r="G57" s="68">
        <f>AVERAGE(F57:F68)</f>
        <v>2.2495454200152096</v>
      </c>
      <c r="H57" s="61">
        <f>STDEV(F57:F68)</f>
        <v>2.6514145456045388</v>
      </c>
      <c r="I57" s="61">
        <f>H57/3.464</f>
        <v>0.76541990346551347</v>
      </c>
    </row>
    <row r="58" spans="1:9" x14ac:dyDescent="0.25">
      <c r="A58" s="28"/>
      <c r="B58" s="66"/>
      <c r="C58" s="9">
        <v>0</v>
      </c>
      <c r="D58" s="9">
        <v>0.1</v>
      </c>
      <c r="E58" s="9">
        <f t="shared" si="0"/>
        <v>0</v>
      </c>
      <c r="F58" s="30">
        <v>0</v>
      </c>
      <c r="G58" s="66"/>
      <c r="H58" s="62"/>
      <c r="I58" s="62"/>
    </row>
    <row r="59" spans="1:9" x14ac:dyDescent="0.25">
      <c r="A59" s="28"/>
      <c r="B59" s="66"/>
      <c r="C59" s="9">
        <v>0</v>
      </c>
      <c r="D59" s="9">
        <v>0.1</v>
      </c>
      <c r="E59" s="9">
        <f t="shared" si="0"/>
        <v>0</v>
      </c>
      <c r="F59" s="30">
        <v>0</v>
      </c>
      <c r="G59" s="66"/>
      <c r="H59" s="62"/>
      <c r="I59" s="62"/>
    </row>
    <row r="60" spans="1:9" x14ac:dyDescent="0.25">
      <c r="A60" s="28"/>
      <c r="B60" s="66"/>
      <c r="C60" s="9">
        <v>0</v>
      </c>
      <c r="D60" s="9">
        <v>0.1</v>
      </c>
      <c r="E60" s="9">
        <f t="shared" si="0"/>
        <v>0</v>
      </c>
      <c r="F60" s="30">
        <v>0</v>
      </c>
      <c r="G60" s="66"/>
      <c r="H60" s="62"/>
      <c r="I60" s="62"/>
    </row>
    <row r="61" spans="1:9" x14ac:dyDescent="0.25">
      <c r="A61" s="28"/>
      <c r="B61" s="66"/>
      <c r="C61" s="9">
        <v>2</v>
      </c>
      <c r="D61" s="9">
        <v>0.01</v>
      </c>
      <c r="E61" s="9">
        <f t="shared" si="0"/>
        <v>200</v>
      </c>
      <c r="F61" s="30">
        <f t="shared" si="1"/>
        <v>2.3010299956639813</v>
      </c>
      <c r="G61" s="66"/>
      <c r="H61" s="62"/>
      <c r="I61" s="62"/>
    </row>
    <row r="62" spans="1:9" x14ac:dyDescent="0.25">
      <c r="A62" s="28"/>
      <c r="B62" s="66"/>
      <c r="C62" s="9">
        <v>1</v>
      </c>
      <c r="D62" s="9">
        <v>0.01</v>
      </c>
      <c r="E62" s="9">
        <f t="shared" si="0"/>
        <v>100</v>
      </c>
      <c r="F62" s="30">
        <f t="shared" si="1"/>
        <v>2</v>
      </c>
      <c r="G62" s="66"/>
      <c r="H62" s="62"/>
      <c r="I62" s="62"/>
    </row>
    <row r="63" spans="1:9" x14ac:dyDescent="0.25">
      <c r="A63" s="28"/>
      <c r="B63" s="66"/>
      <c r="C63" s="9">
        <v>0</v>
      </c>
      <c r="D63" s="9">
        <v>0.01</v>
      </c>
      <c r="E63" s="9">
        <f t="shared" si="0"/>
        <v>0</v>
      </c>
      <c r="F63" s="30">
        <v>0</v>
      </c>
      <c r="G63" s="66"/>
      <c r="H63" s="62"/>
      <c r="I63" s="62"/>
    </row>
    <row r="64" spans="1:9" x14ac:dyDescent="0.25">
      <c r="A64" s="28"/>
      <c r="B64" s="66"/>
      <c r="C64" s="9">
        <v>0</v>
      </c>
      <c r="D64" s="9">
        <v>0.01</v>
      </c>
      <c r="E64" s="9">
        <f t="shared" si="0"/>
        <v>0</v>
      </c>
      <c r="F64" s="30">
        <v>0</v>
      </c>
      <c r="G64" s="66"/>
      <c r="H64" s="62"/>
      <c r="I64" s="62"/>
    </row>
    <row r="65" spans="1:9" x14ac:dyDescent="0.25">
      <c r="A65" s="28"/>
      <c r="B65" s="66"/>
      <c r="C65" s="9">
        <v>5430</v>
      </c>
      <c r="D65" s="9">
        <v>0.01</v>
      </c>
      <c r="E65" s="9">
        <f t="shared" si="0"/>
        <v>543000</v>
      </c>
      <c r="F65" s="30">
        <f>LOG(E65)</f>
        <v>5.7347998295888472</v>
      </c>
      <c r="G65" s="66"/>
      <c r="H65" s="62"/>
      <c r="I65" s="62"/>
    </row>
    <row r="66" spans="1:9" x14ac:dyDescent="0.25">
      <c r="A66" s="28"/>
      <c r="B66" s="66"/>
      <c r="C66" s="9">
        <v>3880</v>
      </c>
      <c r="D66" s="9">
        <v>0.01</v>
      </c>
      <c r="E66" s="9">
        <f t="shared" si="0"/>
        <v>388000</v>
      </c>
      <c r="F66" s="30">
        <f t="shared" ref="F66:F68" si="7">LOG(E66)</f>
        <v>5.5888317255942068</v>
      </c>
      <c r="G66" s="66"/>
      <c r="H66" s="62"/>
      <c r="I66" s="62"/>
    </row>
    <row r="67" spans="1:9" x14ac:dyDescent="0.25">
      <c r="A67" s="28"/>
      <c r="B67" s="66"/>
      <c r="C67" s="9">
        <v>5040</v>
      </c>
      <c r="D67" s="9">
        <v>0.01</v>
      </c>
      <c r="E67" s="9">
        <f t="shared" si="0"/>
        <v>504000</v>
      </c>
      <c r="F67" s="30">
        <f t="shared" si="7"/>
        <v>5.702430536445525</v>
      </c>
      <c r="G67" s="66"/>
      <c r="H67" s="62"/>
      <c r="I67" s="62"/>
    </row>
    <row r="68" spans="1:9" x14ac:dyDescent="0.25">
      <c r="A68" s="28"/>
      <c r="B68" s="67"/>
      <c r="C68" s="9">
        <v>4650</v>
      </c>
      <c r="D68" s="9">
        <v>0.01</v>
      </c>
      <c r="E68" s="9">
        <f t="shared" si="0"/>
        <v>465000</v>
      </c>
      <c r="F68" s="30">
        <f t="shared" si="7"/>
        <v>5.6674529528899535</v>
      </c>
      <c r="G68" s="67"/>
      <c r="H68" s="63"/>
      <c r="I68" s="63"/>
    </row>
    <row r="69" spans="1:9" x14ac:dyDescent="0.25">
      <c r="A69" s="28"/>
      <c r="B69" s="61">
        <v>4</v>
      </c>
      <c r="C69" s="9">
        <v>0</v>
      </c>
      <c r="D69" s="9">
        <v>0.1</v>
      </c>
      <c r="E69" s="9">
        <f t="shared" si="0"/>
        <v>0</v>
      </c>
      <c r="F69" s="30">
        <v>0</v>
      </c>
      <c r="G69" s="64">
        <f>AVERAGE(F69:F80)</f>
        <v>1.7144096980291827</v>
      </c>
      <c r="H69" s="61">
        <f>STDEV(F69:F80)</f>
        <v>2.5400692582906195</v>
      </c>
      <c r="I69" s="61">
        <f>H69/3.464</f>
        <v>0.73327634477211878</v>
      </c>
    </row>
    <row r="70" spans="1:9" x14ac:dyDescent="0.25">
      <c r="A70" s="28"/>
      <c r="B70" s="62"/>
      <c r="C70" s="9">
        <v>0</v>
      </c>
      <c r="D70" s="9">
        <v>0.1</v>
      </c>
      <c r="E70" s="9">
        <f t="shared" ref="E70:E141" si="8">C70/D70</f>
        <v>0</v>
      </c>
      <c r="F70" s="30">
        <v>0</v>
      </c>
      <c r="G70" s="62"/>
      <c r="H70" s="62"/>
      <c r="I70" s="62"/>
    </row>
    <row r="71" spans="1:9" x14ac:dyDescent="0.25">
      <c r="A71" s="28"/>
      <c r="B71" s="62"/>
      <c r="C71" s="9">
        <v>0</v>
      </c>
      <c r="D71" s="9">
        <v>0.1</v>
      </c>
      <c r="E71" s="9">
        <f t="shared" si="8"/>
        <v>0</v>
      </c>
      <c r="F71" s="30">
        <v>0</v>
      </c>
      <c r="G71" s="62"/>
      <c r="H71" s="62"/>
      <c r="I71" s="62"/>
    </row>
    <row r="72" spans="1:9" x14ac:dyDescent="0.25">
      <c r="A72" s="28"/>
      <c r="B72" s="62"/>
      <c r="C72" s="9">
        <v>0</v>
      </c>
      <c r="D72" s="9">
        <v>0.1</v>
      </c>
      <c r="E72" s="9">
        <f t="shared" si="8"/>
        <v>0</v>
      </c>
      <c r="F72" s="30">
        <v>0</v>
      </c>
      <c r="G72" s="62"/>
      <c r="H72" s="62"/>
      <c r="I72" s="62"/>
    </row>
    <row r="73" spans="1:9" x14ac:dyDescent="0.25">
      <c r="A73" s="28"/>
      <c r="B73" s="62"/>
      <c r="C73" s="9">
        <v>0</v>
      </c>
      <c r="D73" s="9">
        <v>0.01</v>
      </c>
      <c r="E73" s="9">
        <f t="shared" si="8"/>
        <v>0</v>
      </c>
      <c r="F73" s="30">
        <v>0</v>
      </c>
      <c r="G73" s="62"/>
      <c r="H73" s="62"/>
      <c r="I73" s="62"/>
    </row>
    <row r="74" spans="1:9" x14ac:dyDescent="0.25">
      <c r="A74" s="28"/>
      <c r="B74" s="62"/>
      <c r="C74" s="9">
        <v>0</v>
      </c>
      <c r="D74" s="9">
        <v>0.01</v>
      </c>
      <c r="E74" s="9">
        <f t="shared" si="8"/>
        <v>0</v>
      </c>
      <c r="F74" s="30">
        <v>0</v>
      </c>
      <c r="G74" s="62"/>
      <c r="H74" s="62"/>
      <c r="I74" s="62"/>
    </row>
    <row r="75" spans="1:9" x14ac:dyDescent="0.25">
      <c r="A75" s="28"/>
      <c r="B75" s="62"/>
      <c r="C75" s="9">
        <v>0</v>
      </c>
      <c r="D75" s="9">
        <v>0.01</v>
      </c>
      <c r="E75" s="9">
        <f t="shared" si="8"/>
        <v>0</v>
      </c>
      <c r="F75" s="30">
        <v>0</v>
      </c>
      <c r="G75" s="62"/>
      <c r="H75" s="62"/>
      <c r="I75" s="62"/>
    </row>
    <row r="76" spans="1:9" x14ac:dyDescent="0.25">
      <c r="A76" s="28"/>
      <c r="B76" s="62"/>
      <c r="C76" s="9">
        <v>0</v>
      </c>
      <c r="D76" s="9">
        <v>0.01</v>
      </c>
      <c r="E76" s="9">
        <f t="shared" si="8"/>
        <v>0</v>
      </c>
      <c r="F76" s="30">
        <v>0</v>
      </c>
      <c r="G76" s="62"/>
      <c r="H76" s="62"/>
      <c r="I76" s="62"/>
    </row>
    <row r="77" spans="1:9" x14ac:dyDescent="0.25">
      <c r="A77" s="28"/>
      <c r="B77" s="62"/>
      <c r="C77" s="9">
        <v>855</v>
      </c>
      <c r="D77" s="9">
        <v>0.01</v>
      </c>
      <c r="E77" s="9">
        <f t="shared" si="8"/>
        <v>85500</v>
      </c>
      <c r="F77" s="30">
        <f>LOG(E77)</f>
        <v>4.9319661147281728</v>
      </c>
      <c r="G77" s="62"/>
      <c r="H77" s="62"/>
      <c r="I77" s="62"/>
    </row>
    <row r="78" spans="1:9" x14ac:dyDescent="0.25">
      <c r="A78" s="28"/>
      <c r="B78" s="62"/>
      <c r="C78" s="9">
        <v>1120</v>
      </c>
      <c r="D78" s="9">
        <v>0.01</v>
      </c>
      <c r="E78" s="9">
        <f t="shared" si="8"/>
        <v>112000</v>
      </c>
      <c r="F78" s="30">
        <f t="shared" ref="F78:F80" si="9">LOG(E78)</f>
        <v>5.0492180226701819</v>
      </c>
      <c r="G78" s="62"/>
      <c r="H78" s="62"/>
      <c r="I78" s="62"/>
    </row>
    <row r="79" spans="1:9" x14ac:dyDescent="0.25">
      <c r="A79" s="28"/>
      <c r="B79" s="62"/>
      <c r="C79" s="9">
        <v>5040</v>
      </c>
      <c r="D79" s="9">
        <v>0.01</v>
      </c>
      <c r="E79" s="9">
        <f t="shared" si="8"/>
        <v>504000</v>
      </c>
      <c r="F79" s="30">
        <f t="shared" si="9"/>
        <v>5.702430536445525</v>
      </c>
      <c r="G79" s="62"/>
      <c r="H79" s="62"/>
      <c r="I79" s="62"/>
    </row>
    <row r="80" spans="1:9" x14ac:dyDescent="0.25">
      <c r="A80" s="28"/>
      <c r="B80" s="63"/>
      <c r="C80" s="9">
        <v>775</v>
      </c>
      <c r="D80" s="9">
        <v>0.01</v>
      </c>
      <c r="E80" s="9">
        <f t="shared" si="8"/>
        <v>77500</v>
      </c>
      <c r="F80" s="30">
        <f t="shared" si="9"/>
        <v>4.8893017025063106</v>
      </c>
      <c r="G80" s="63"/>
      <c r="H80" s="63"/>
      <c r="I80" s="63"/>
    </row>
    <row r="81" spans="1:9" x14ac:dyDescent="0.25">
      <c r="A81" s="28"/>
      <c r="B81" s="65">
        <v>8</v>
      </c>
      <c r="C81" s="9">
        <v>0</v>
      </c>
      <c r="D81" s="9">
        <v>0.1</v>
      </c>
      <c r="E81" s="9">
        <f t="shared" si="8"/>
        <v>0</v>
      </c>
      <c r="F81" s="30">
        <v>0</v>
      </c>
      <c r="G81" s="68">
        <f>AVERAGE(F81:F92)</f>
        <v>1.9602472719038435</v>
      </c>
      <c r="H81" s="61">
        <f>STDEV(F81:F92)</f>
        <v>2.5578511011894416</v>
      </c>
      <c r="I81" s="61">
        <f>H81/3.464</f>
        <v>0.73840967124406509</v>
      </c>
    </row>
    <row r="82" spans="1:9" x14ac:dyDescent="0.25">
      <c r="A82" s="28"/>
      <c r="B82" s="66"/>
      <c r="C82" s="9">
        <v>0</v>
      </c>
      <c r="D82" s="9">
        <v>0.1</v>
      </c>
      <c r="E82" s="9">
        <f t="shared" si="8"/>
        <v>0</v>
      </c>
      <c r="F82" s="30">
        <v>0</v>
      </c>
      <c r="G82" s="66"/>
      <c r="H82" s="62"/>
      <c r="I82" s="62"/>
    </row>
    <row r="83" spans="1:9" x14ac:dyDescent="0.25">
      <c r="A83" s="28"/>
      <c r="B83" s="66"/>
      <c r="C83" s="9">
        <v>0</v>
      </c>
      <c r="D83" s="9">
        <v>0.1</v>
      </c>
      <c r="E83" s="9">
        <f t="shared" si="8"/>
        <v>0</v>
      </c>
      <c r="F83" s="30">
        <v>0</v>
      </c>
      <c r="G83" s="66"/>
      <c r="H83" s="62"/>
      <c r="I83" s="62"/>
    </row>
    <row r="84" spans="1:9" x14ac:dyDescent="0.25">
      <c r="A84" s="28"/>
      <c r="B84" s="66"/>
      <c r="C84" s="9">
        <v>0</v>
      </c>
      <c r="D84" s="9">
        <v>0.1</v>
      </c>
      <c r="E84" s="9">
        <f t="shared" si="8"/>
        <v>0</v>
      </c>
      <c r="F84" s="30">
        <v>0</v>
      </c>
      <c r="G84" s="66"/>
      <c r="H84" s="62"/>
      <c r="I84" s="62"/>
    </row>
    <row r="85" spans="1:9" x14ac:dyDescent="0.25">
      <c r="A85" s="28"/>
      <c r="B85" s="66"/>
      <c r="C85" s="22">
        <v>3</v>
      </c>
      <c r="D85" s="9">
        <v>0.01</v>
      </c>
      <c r="E85" s="9">
        <f t="shared" si="8"/>
        <v>300</v>
      </c>
      <c r="F85" s="30">
        <f t="shared" ref="F85:F121" si="10">LOG(E85)</f>
        <v>2.4771212547196626</v>
      </c>
      <c r="G85" s="66"/>
      <c r="H85" s="62"/>
      <c r="I85" s="62"/>
    </row>
    <row r="86" spans="1:9" x14ac:dyDescent="0.25">
      <c r="A86" s="28"/>
      <c r="B86" s="66"/>
      <c r="C86" s="9">
        <v>0</v>
      </c>
      <c r="D86" s="9">
        <v>0.01</v>
      </c>
      <c r="E86" s="9">
        <f t="shared" si="8"/>
        <v>0</v>
      </c>
      <c r="F86" s="30">
        <v>0</v>
      </c>
      <c r="G86" s="66"/>
      <c r="H86" s="62"/>
      <c r="I86" s="62"/>
    </row>
    <row r="87" spans="1:9" x14ac:dyDescent="0.25">
      <c r="A87" s="28"/>
      <c r="B87" s="66"/>
      <c r="C87" s="9">
        <v>0</v>
      </c>
      <c r="D87" s="9">
        <v>0.01</v>
      </c>
      <c r="E87" s="9">
        <f t="shared" si="8"/>
        <v>0</v>
      </c>
      <c r="F87" s="30">
        <v>0</v>
      </c>
      <c r="G87" s="66"/>
      <c r="H87" s="62"/>
      <c r="I87" s="62"/>
    </row>
    <row r="88" spans="1:9" x14ac:dyDescent="0.25">
      <c r="A88" s="28"/>
      <c r="B88" s="66"/>
      <c r="C88" s="9">
        <v>0</v>
      </c>
      <c r="D88" s="9">
        <v>0.01</v>
      </c>
      <c r="E88" s="9">
        <f t="shared" si="8"/>
        <v>0</v>
      </c>
      <c r="F88" s="30">
        <v>0</v>
      </c>
      <c r="G88" s="66"/>
      <c r="H88" s="62"/>
      <c r="I88" s="62"/>
    </row>
    <row r="89" spans="1:9" x14ac:dyDescent="0.25">
      <c r="A89" s="28"/>
      <c r="B89" s="66"/>
      <c r="C89" s="9">
        <v>6590</v>
      </c>
      <c r="D89" s="9">
        <v>0.01</v>
      </c>
      <c r="E89" s="9">
        <f t="shared" si="8"/>
        <v>659000</v>
      </c>
      <c r="F89" s="30">
        <f>LOG(E89)</f>
        <v>5.8188854145940097</v>
      </c>
      <c r="G89" s="66"/>
      <c r="H89" s="62"/>
      <c r="I89" s="62"/>
    </row>
    <row r="90" spans="1:9" x14ac:dyDescent="0.25">
      <c r="A90" s="28"/>
      <c r="B90" s="66"/>
      <c r="C90" s="9">
        <v>6200</v>
      </c>
      <c r="D90" s="9">
        <v>0.01</v>
      </c>
      <c r="E90" s="9">
        <f t="shared" si="8"/>
        <v>620000</v>
      </c>
      <c r="F90" s="30">
        <f t="shared" ref="F90:F92" si="11">LOG(E90)</f>
        <v>5.7923916894982534</v>
      </c>
      <c r="G90" s="66"/>
      <c r="H90" s="62"/>
      <c r="I90" s="62"/>
    </row>
    <row r="91" spans="1:9" x14ac:dyDescent="0.25">
      <c r="A91" s="28"/>
      <c r="B91" s="66"/>
      <c r="C91" s="9">
        <v>680</v>
      </c>
      <c r="D91" s="9">
        <v>0.01</v>
      </c>
      <c r="E91" s="9">
        <f t="shared" si="8"/>
        <v>68000</v>
      </c>
      <c r="F91" s="30">
        <f t="shared" si="11"/>
        <v>4.8325089127062366</v>
      </c>
      <c r="G91" s="66"/>
      <c r="H91" s="62"/>
      <c r="I91" s="62"/>
    </row>
    <row r="92" spans="1:9" x14ac:dyDescent="0.25">
      <c r="A92" s="28"/>
      <c r="B92" s="67"/>
      <c r="C92" s="9">
        <v>400</v>
      </c>
      <c r="D92" s="9">
        <v>0.01</v>
      </c>
      <c r="E92" s="9">
        <f t="shared" si="8"/>
        <v>40000</v>
      </c>
      <c r="F92" s="30">
        <f t="shared" si="11"/>
        <v>4.6020599913279625</v>
      </c>
      <c r="G92" s="67"/>
      <c r="H92" s="63"/>
      <c r="I92" s="63"/>
    </row>
    <row r="93" spans="1:9" x14ac:dyDescent="0.25">
      <c r="A93" s="28"/>
      <c r="B93" s="39">
        <v>12</v>
      </c>
      <c r="C93" s="4">
        <v>28</v>
      </c>
      <c r="D93" s="4">
        <v>0.01</v>
      </c>
      <c r="E93" s="4">
        <f t="shared" si="8"/>
        <v>2800</v>
      </c>
      <c r="F93" s="13">
        <f t="shared" si="10"/>
        <v>3.4471580313422194</v>
      </c>
      <c r="G93" s="40">
        <f t="shared" ref="G93" si="12">AVERAGE(F93:F100)</f>
        <v>4.6190325055306536</v>
      </c>
      <c r="H93" s="40">
        <f t="shared" ref="H93" si="13">STDEV(F93:F100)</f>
        <v>1.1924509935148653</v>
      </c>
      <c r="I93" s="39">
        <f>H93/2.64575</f>
        <v>0.45070433469332521</v>
      </c>
    </row>
    <row r="94" spans="1:9" x14ac:dyDescent="0.25">
      <c r="A94" s="28"/>
      <c r="B94" s="39"/>
      <c r="C94" s="4">
        <v>17</v>
      </c>
      <c r="D94" s="4">
        <v>0.01</v>
      </c>
      <c r="E94" s="4">
        <f t="shared" si="8"/>
        <v>1700</v>
      </c>
      <c r="F94" s="13">
        <f t="shared" si="10"/>
        <v>3.2304489213782741</v>
      </c>
      <c r="G94" s="40"/>
      <c r="H94" s="40"/>
      <c r="I94" s="39"/>
    </row>
    <row r="95" spans="1:9" x14ac:dyDescent="0.25">
      <c r="A95" s="28"/>
      <c r="B95" s="39"/>
      <c r="C95" s="4">
        <v>1310</v>
      </c>
      <c r="D95" s="4">
        <v>0.1</v>
      </c>
      <c r="E95" s="4">
        <f t="shared" si="8"/>
        <v>13100</v>
      </c>
      <c r="F95" s="13">
        <f t="shared" si="10"/>
        <v>4.1172712956557644</v>
      </c>
      <c r="G95" s="40"/>
      <c r="H95" s="40"/>
      <c r="I95" s="39"/>
    </row>
    <row r="96" spans="1:9" x14ac:dyDescent="0.25">
      <c r="A96" s="28"/>
      <c r="B96" s="39"/>
      <c r="C96" s="4">
        <v>1120</v>
      </c>
      <c r="D96" s="4">
        <v>0.1</v>
      </c>
      <c r="E96" s="4">
        <f t="shared" si="8"/>
        <v>11200</v>
      </c>
      <c r="F96" s="13">
        <f t="shared" si="10"/>
        <v>4.0492180226701819</v>
      </c>
      <c r="G96" s="40"/>
      <c r="H96" s="40"/>
      <c r="I96" s="39"/>
    </row>
    <row r="97" spans="1:9" x14ac:dyDescent="0.25">
      <c r="A97" s="28"/>
      <c r="B97" s="39"/>
      <c r="C97" s="12">
        <v>300</v>
      </c>
      <c r="D97" s="12">
        <v>1E-3</v>
      </c>
      <c r="E97" s="4">
        <f t="shared" si="8"/>
        <v>300000</v>
      </c>
      <c r="F97" s="13">
        <f t="shared" si="10"/>
        <v>5.4771212547196626</v>
      </c>
      <c r="G97" s="40"/>
      <c r="H97" s="40"/>
      <c r="I97" s="39"/>
    </row>
    <row r="98" spans="1:9" x14ac:dyDescent="0.25">
      <c r="A98" s="28"/>
      <c r="B98" s="39"/>
      <c r="C98" s="12">
        <v>659</v>
      </c>
      <c r="D98" s="12">
        <v>1E-3</v>
      </c>
      <c r="E98" s="4">
        <f t="shared" si="8"/>
        <v>659000</v>
      </c>
      <c r="F98" s="13">
        <f t="shared" si="10"/>
        <v>5.8188854145940097</v>
      </c>
      <c r="G98" s="40"/>
      <c r="H98" s="40"/>
      <c r="I98" s="39"/>
    </row>
    <row r="99" spans="1:9" x14ac:dyDescent="0.25">
      <c r="A99" s="28"/>
      <c r="B99" s="39"/>
      <c r="C99" s="12">
        <v>1560</v>
      </c>
      <c r="D99" s="12">
        <v>1E-3</v>
      </c>
      <c r="E99" s="4">
        <f t="shared" si="8"/>
        <v>1560000</v>
      </c>
      <c r="F99" s="13">
        <f t="shared" si="10"/>
        <v>6.1931245983544612</v>
      </c>
      <c r="G99" s="40"/>
      <c r="H99" s="40"/>
      <c r="I99" s="39"/>
    </row>
    <row r="100" spans="1:9" x14ac:dyDescent="0.25">
      <c r="A100" s="28"/>
      <c r="B100" s="39"/>
      <c r="C100" s="14"/>
      <c r="D100" s="14"/>
      <c r="E100" s="4"/>
      <c r="F100" s="13"/>
      <c r="G100" s="40"/>
      <c r="H100" s="40"/>
      <c r="I100" s="39"/>
    </row>
    <row r="101" spans="1:9" x14ac:dyDescent="0.25">
      <c r="A101" s="28"/>
      <c r="B101" s="65">
        <v>24</v>
      </c>
      <c r="C101" s="9">
        <v>6590</v>
      </c>
      <c r="D101" s="9">
        <v>1.0000000000000001E-5</v>
      </c>
      <c r="E101" s="9">
        <f t="shared" si="8"/>
        <v>659000000</v>
      </c>
      <c r="F101" s="30">
        <f>LOG(E101)</f>
        <v>8.8188854145940105</v>
      </c>
      <c r="G101" s="57">
        <f>AVERAGE(F101:F108)</f>
        <v>8.0472310859384582</v>
      </c>
      <c r="H101" s="59">
        <f>STDEV(F101:F108)</f>
        <v>1.1716526422570661</v>
      </c>
      <c r="I101" s="60">
        <f>H101/2.828</f>
        <v>0.41430432894521435</v>
      </c>
    </row>
    <row r="102" spans="1:9" x14ac:dyDescent="0.25">
      <c r="A102" s="28"/>
      <c r="B102" s="66"/>
      <c r="C102" s="9">
        <v>6980</v>
      </c>
      <c r="D102" s="9">
        <v>1.0000000000000001E-5</v>
      </c>
      <c r="E102" s="9">
        <f t="shared" si="8"/>
        <v>698000000</v>
      </c>
      <c r="F102" s="30">
        <f>LOG(E102)</f>
        <v>8.8438554226231609</v>
      </c>
      <c r="G102" s="58"/>
      <c r="H102" s="59"/>
      <c r="I102" s="60"/>
    </row>
    <row r="103" spans="1:9" x14ac:dyDescent="0.25">
      <c r="A103" s="28"/>
      <c r="B103" s="66"/>
      <c r="C103" s="9">
        <v>8530</v>
      </c>
      <c r="D103" s="9">
        <v>1.0000000000000001E-5</v>
      </c>
      <c r="E103" s="9">
        <f t="shared" si="8"/>
        <v>852999999.99999988</v>
      </c>
      <c r="F103" s="30">
        <f>LOG(E103)</f>
        <v>8.9309490311675237</v>
      </c>
      <c r="G103" s="58"/>
      <c r="H103" s="59"/>
      <c r="I103" s="60"/>
    </row>
    <row r="104" spans="1:9" x14ac:dyDescent="0.25">
      <c r="A104" s="28"/>
      <c r="B104" s="66"/>
      <c r="C104" s="9">
        <v>840</v>
      </c>
      <c r="D104" s="22">
        <v>1.0000000000000001E-5</v>
      </c>
      <c r="E104" s="9">
        <f t="shared" si="8"/>
        <v>84000000</v>
      </c>
      <c r="F104" s="30">
        <f>LOG(E104)</f>
        <v>7.924279286061882</v>
      </c>
      <c r="G104" s="58"/>
      <c r="H104" s="59"/>
      <c r="I104" s="60"/>
    </row>
    <row r="105" spans="1:9" x14ac:dyDescent="0.25">
      <c r="A105" s="28"/>
      <c r="B105" s="66"/>
      <c r="C105" s="9">
        <v>22200</v>
      </c>
      <c r="D105" s="7">
        <v>0.1</v>
      </c>
      <c r="E105" s="9">
        <f t="shared" si="8"/>
        <v>222000</v>
      </c>
      <c r="F105" s="30">
        <f t="shared" si="10"/>
        <v>5.3463529744506388</v>
      </c>
      <c r="G105" s="58"/>
      <c r="H105" s="59"/>
      <c r="I105" s="60"/>
    </row>
    <row r="106" spans="1:9" x14ac:dyDescent="0.25">
      <c r="A106" s="28"/>
      <c r="B106" s="66"/>
      <c r="C106" s="9">
        <v>1970</v>
      </c>
      <c r="D106" s="7">
        <v>1.0000000000000001E-5</v>
      </c>
      <c r="E106" s="9">
        <f t="shared" si="8"/>
        <v>196999999.99999997</v>
      </c>
      <c r="F106" s="30">
        <f t="shared" si="10"/>
        <v>8.2944662261615925</v>
      </c>
      <c r="G106" s="58"/>
      <c r="H106" s="59"/>
      <c r="I106" s="60"/>
    </row>
    <row r="107" spans="1:9" x14ac:dyDescent="0.25">
      <c r="A107" s="28"/>
      <c r="B107" s="66"/>
      <c r="C107" s="9">
        <v>600</v>
      </c>
      <c r="D107" s="7">
        <v>1.0000000000000001E-5</v>
      </c>
      <c r="E107" s="9">
        <f t="shared" si="8"/>
        <v>59999999.999999993</v>
      </c>
      <c r="F107" s="30">
        <f t="shared" si="10"/>
        <v>7.7781512503836439</v>
      </c>
      <c r="G107" s="58"/>
      <c r="H107" s="59"/>
      <c r="I107" s="60"/>
    </row>
    <row r="108" spans="1:9" x14ac:dyDescent="0.25">
      <c r="A108" s="29"/>
      <c r="B108" s="67"/>
      <c r="C108" s="9">
        <v>2760</v>
      </c>
      <c r="D108" s="7">
        <v>1.0000000000000001E-5</v>
      </c>
      <c r="E108" s="9">
        <f t="shared" si="8"/>
        <v>276000000</v>
      </c>
      <c r="F108" s="30">
        <f t="shared" si="10"/>
        <v>8.4409090820652182</v>
      </c>
      <c r="G108" s="58"/>
      <c r="H108" s="59"/>
      <c r="I108" s="60"/>
    </row>
    <row r="109" spans="1:9" x14ac:dyDescent="0.25">
      <c r="A109" s="39" t="s">
        <v>34</v>
      </c>
      <c r="B109" s="39">
        <v>0</v>
      </c>
      <c r="C109" s="4">
        <v>11</v>
      </c>
      <c r="D109" s="4">
        <v>0.01</v>
      </c>
      <c r="E109" s="4">
        <f t="shared" si="8"/>
        <v>1100</v>
      </c>
      <c r="F109" s="13">
        <f t="shared" si="10"/>
        <v>3.0413926851582249</v>
      </c>
      <c r="G109" s="40">
        <f>AVERAGE(F109:F116)</f>
        <v>2.9256545283787099</v>
      </c>
      <c r="H109" s="40">
        <f t="shared" ref="H109" si="14">STDEV(F109:F116)</f>
        <v>0.67823600471153778</v>
      </c>
      <c r="I109" s="39">
        <f>H109/2.8284</f>
        <v>0.23979493873268909</v>
      </c>
    </row>
    <row r="110" spans="1:9" x14ac:dyDescent="0.25">
      <c r="A110" s="39"/>
      <c r="B110" s="39"/>
      <c r="C110" s="4">
        <v>8</v>
      </c>
      <c r="D110" s="4">
        <v>0.01</v>
      </c>
      <c r="E110" s="4">
        <f t="shared" si="8"/>
        <v>800</v>
      </c>
      <c r="F110" s="13">
        <f t="shared" si="10"/>
        <v>2.9030899869919438</v>
      </c>
      <c r="G110" s="40"/>
      <c r="H110" s="40"/>
      <c r="I110" s="39"/>
    </row>
    <row r="111" spans="1:9" x14ac:dyDescent="0.25">
      <c r="A111" s="39"/>
      <c r="B111" s="39"/>
      <c r="C111" s="17">
        <v>2</v>
      </c>
      <c r="D111" s="4">
        <v>0.01</v>
      </c>
      <c r="E111" s="4">
        <f t="shared" si="8"/>
        <v>200</v>
      </c>
      <c r="F111" s="13">
        <f t="shared" si="10"/>
        <v>2.3010299956639813</v>
      </c>
      <c r="G111" s="40"/>
      <c r="H111" s="40"/>
      <c r="I111" s="39"/>
    </row>
    <row r="112" spans="1:9" x14ac:dyDescent="0.25">
      <c r="A112" s="39"/>
      <c r="B112" s="39"/>
      <c r="C112" s="4">
        <v>22</v>
      </c>
      <c r="D112" s="4">
        <v>0.01</v>
      </c>
      <c r="E112" s="4">
        <f t="shared" si="8"/>
        <v>2200</v>
      </c>
      <c r="F112" s="13">
        <f t="shared" si="10"/>
        <v>3.3424226808222062</v>
      </c>
      <c r="G112" s="40"/>
      <c r="H112" s="40"/>
      <c r="I112" s="39"/>
    </row>
    <row r="113" spans="1:9" x14ac:dyDescent="0.25">
      <c r="A113" s="39"/>
      <c r="B113" s="39"/>
      <c r="C113" s="4">
        <v>2</v>
      </c>
      <c r="D113" s="4">
        <v>0.01</v>
      </c>
      <c r="E113" s="4">
        <f t="shared" si="8"/>
        <v>200</v>
      </c>
      <c r="F113" s="13">
        <f t="shared" si="10"/>
        <v>2.3010299956639813</v>
      </c>
      <c r="G113" s="40"/>
      <c r="H113" s="40"/>
      <c r="I113" s="39"/>
    </row>
    <row r="114" spans="1:9" x14ac:dyDescent="0.25">
      <c r="A114" s="39"/>
      <c r="B114" s="39"/>
      <c r="C114" s="4">
        <v>1</v>
      </c>
      <c r="D114" s="4">
        <v>0.01</v>
      </c>
      <c r="E114" s="4">
        <f t="shared" si="8"/>
        <v>100</v>
      </c>
      <c r="F114" s="13">
        <f t="shared" si="10"/>
        <v>2</v>
      </c>
      <c r="G114" s="40"/>
      <c r="H114" s="40"/>
      <c r="I114" s="39"/>
    </row>
    <row r="115" spans="1:9" x14ac:dyDescent="0.25">
      <c r="A115" s="39"/>
      <c r="B115" s="39"/>
      <c r="C115" s="17">
        <v>67</v>
      </c>
      <c r="D115" s="4">
        <v>0.01</v>
      </c>
      <c r="E115" s="4">
        <f t="shared" si="8"/>
        <v>6700</v>
      </c>
      <c r="F115" s="13">
        <f t="shared" si="10"/>
        <v>3.8260748027008264</v>
      </c>
      <c r="G115" s="40"/>
      <c r="H115" s="40"/>
      <c r="I115" s="39"/>
    </row>
    <row r="116" spans="1:9" x14ac:dyDescent="0.25">
      <c r="A116" s="39"/>
      <c r="B116" s="39"/>
      <c r="C116" s="4">
        <v>49</v>
      </c>
      <c r="D116" s="4">
        <v>0.01</v>
      </c>
      <c r="E116" s="4">
        <f t="shared" si="8"/>
        <v>4900</v>
      </c>
      <c r="F116" s="13">
        <f t="shared" si="10"/>
        <v>3.6901960800285138</v>
      </c>
      <c r="G116" s="40"/>
      <c r="H116" s="40"/>
      <c r="I116" s="39"/>
    </row>
    <row r="117" spans="1:9" x14ac:dyDescent="0.25">
      <c r="A117" s="39"/>
      <c r="B117" s="41">
        <v>2</v>
      </c>
      <c r="C117" s="4">
        <v>0</v>
      </c>
      <c r="D117" s="4">
        <v>0.1</v>
      </c>
      <c r="E117" s="4">
        <f t="shared" si="8"/>
        <v>0</v>
      </c>
      <c r="F117" s="13">
        <v>0</v>
      </c>
      <c r="G117" s="42">
        <f t="shared" ref="G117" si="15">AVERAGE(F117:F124)</f>
        <v>0.30964015683995783</v>
      </c>
      <c r="H117" s="40">
        <f t="shared" ref="H117" si="16">STDEV(F117:F124)</f>
        <v>0.87579461851680129</v>
      </c>
      <c r="I117" s="39">
        <f>H117/2.8284</f>
        <v>0.30964312633177815</v>
      </c>
    </row>
    <row r="118" spans="1:9" x14ac:dyDescent="0.25">
      <c r="A118" s="39"/>
      <c r="B118" s="41"/>
      <c r="C118" s="4">
        <v>0</v>
      </c>
      <c r="D118" s="4">
        <v>0.1</v>
      </c>
      <c r="E118" s="4">
        <f t="shared" si="8"/>
        <v>0</v>
      </c>
      <c r="F118" s="13">
        <v>0</v>
      </c>
      <c r="G118" s="42"/>
      <c r="H118" s="40"/>
      <c r="I118" s="39"/>
    </row>
    <row r="119" spans="1:9" x14ac:dyDescent="0.25">
      <c r="A119" s="39"/>
      <c r="B119" s="41"/>
      <c r="C119" s="4">
        <v>0</v>
      </c>
      <c r="D119" s="4">
        <v>0.1</v>
      </c>
      <c r="E119" s="4">
        <f t="shared" si="8"/>
        <v>0</v>
      </c>
      <c r="F119" s="13">
        <v>0</v>
      </c>
      <c r="G119" s="42"/>
      <c r="H119" s="40"/>
      <c r="I119" s="39"/>
    </row>
    <row r="120" spans="1:9" x14ac:dyDescent="0.25">
      <c r="A120" s="39"/>
      <c r="B120" s="41"/>
      <c r="C120" s="4">
        <v>0</v>
      </c>
      <c r="D120" s="4">
        <v>0.1</v>
      </c>
      <c r="E120" s="4">
        <f t="shared" si="8"/>
        <v>0</v>
      </c>
      <c r="F120" s="13">
        <v>0</v>
      </c>
      <c r="G120" s="42"/>
      <c r="H120" s="40"/>
      <c r="I120" s="39"/>
    </row>
    <row r="121" spans="1:9" x14ac:dyDescent="0.25">
      <c r="A121" s="39"/>
      <c r="B121" s="41"/>
      <c r="C121" s="4">
        <v>3</v>
      </c>
      <c r="D121" s="4">
        <v>0.01</v>
      </c>
      <c r="E121" s="4">
        <f t="shared" si="8"/>
        <v>300</v>
      </c>
      <c r="F121" s="13">
        <f t="shared" si="10"/>
        <v>2.4771212547196626</v>
      </c>
      <c r="G121" s="42"/>
      <c r="H121" s="40"/>
      <c r="I121" s="39"/>
    </row>
    <row r="122" spans="1:9" x14ac:dyDescent="0.25">
      <c r="A122" s="39"/>
      <c r="B122" s="41"/>
      <c r="C122" s="4">
        <v>0</v>
      </c>
      <c r="D122" s="4">
        <v>0.01</v>
      </c>
      <c r="E122" s="4">
        <f t="shared" si="8"/>
        <v>0</v>
      </c>
      <c r="F122" s="13">
        <v>0</v>
      </c>
      <c r="G122" s="42"/>
      <c r="H122" s="40"/>
      <c r="I122" s="39"/>
    </row>
    <row r="123" spans="1:9" x14ac:dyDescent="0.25">
      <c r="A123" s="39"/>
      <c r="B123" s="41"/>
      <c r="C123" s="4">
        <v>0</v>
      </c>
      <c r="D123" s="4">
        <v>0.01</v>
      </c>
      <c r="E123" s="4">
        <f t="shared" si="8"/>
        <v>0</v>
      </c>
      <c r="F123" s="13">
        <v>0</v>
      </c>
      <c r="G123" s="42"/>
      <c r="H123" s="40"/>
      <c r="I123" s="39"/>
    </row>
    <row r="124" spans="1:9" x14ac:dyDescent="0.25">
      <c r="A124" s="39"/>
      <c r="B124" s="41"/>
      <c r="C124" s="4">
        <v>0</v>
      </c>
      <c r="D124" s="4">
        <v>0.01</v>
      </c>
      <c r="E124" s="4">
        <f t="shared" si="8"/>
        <v>0</v>
      </c>
      <c r="F124" s="13">
        <v>0</v>
      </c>
      <c r="G124" s="42"/>
      <c r="H124" s="40"/>
      <c r="I124" s="39"/>
    </row>
    <row r="125" spans="1:9" x14ac:dyDescent="0.25">
      <c r="A125" s="39"/>
      <c r="B125" s="39">
        <v>4</v>
      </c>
      <c r="C125" s="4">
        <v>0</v>
      </c>
      <c r="D125" s="4">
        <v>0.1</v>
      </c>
      <c r="E125" s="4">
        <f t="shared" si="8"/>
        <v>0</v>
      </c>
      <c r="F125" s="13">
        <v>0</v>
      </c>
      <c r="G125" s="40">
        <f t="shared" ref="G125" si="17">AVERAGE(F125:F132)</f>
        <v>0</v>
      </c>
      <c r="H125" s="40">
        <f t="shared" ref="H125" si="18">STDEV(F125:F132)</f>
        <v>0</v>
      </c>
      <c r="I125" s="39">
        <f>H125/2.8284</f>
        <v>0</v>
      </c>
    </row>
    <row r="126" spans="1:9" x14ac:dyDescent="0.25">
      <c r="A126" s="39"/>
      <c r="B126" s="39"/>
      <c r="C126" s="4">
        <v>0</v>
      </c>
      <c r="D126" s="4">
        <v>0.1</v>
      </c>
      <c r="E126" s="4">
        <f t="shared" si="8"/>
        <v>0</v>
      </c>
      <c r="F126" s="13">
        <v>0</v>
      </c>
      <c r="G126" s="40"/>
      <c r="H126" s="40"/>
      <c r="I126" s="39"/>
    </row>
    <row r="127" spans="1:9" x14ac:dyDescent="0.25">
      <c r="A127" s="39"/>
      <c r="B127" s="39"/>
      <c r="C127" s="4">
        <v>0</v>
      </c>
      <c r="D127" s="4">
        <v>0.1</v>
      </c>
      <c r="E127" s="4">
        <f t="shared" si="8"/>
        <v>0</v>
      </c>
      <c r="F127" s="13">
        <v>0</v>
      </c>
      <c r="G127" s="40"/>
      <c r="H127" s="40"/>
      <c r="I127" s="39"/>
    </row>
    <row r="128" spans="1:9" x14ac:dyDescent="0.25">
      <c r="A128" s="39"/>
      <c r="B128" s="39"/>
      <c r="C128" s="4">
        <v>0</v>
      </c>
      <c r="D128" s="4">
        <v>0.1</v>
      </c>
      <c r="E128" s="4">
        <f t="shared" si="8"/>
        <v>0</v>
      </c>
      <c r="F128" s="13">
        <v>0</v>
      </c>
      <c r="G128" s="40"/>
      <c r="H128" s="40"/>
      <c r="I128" s="39"/>
    </row>
    <row r="129" spans="1:9" x14ac:dyDescent="0.25">
      <c r="A129" s="39"/>
      <c r="B129" s="39"/>
      <c r="C129" s="4">
        <v>0</v>
      </c>
      <c r="D129" s="4">
        <v>0.01</v>
      </c>
      <c r="E129" s="4">
        <f t="shared" si="8"/>
        <v>0</v>
      </c>
      <c r="F129" s="13">
        <v>0</v>
      </c>
      <c r="G129" s="40"/>
      <c r="H129" s="40"/>
      <c r="I129" s="39"/>
    </row>
    <row r="130" spans="1:9" x14ac:dyDescent="0.25">
      <c r="A130" s="39"/>
      <c r="B130" s="39"/>
      <c r="C130" s="4">
        <v>0</v>
      </c>
      <c r="D130" s="4">
        <v>0.01</v>
      </c>
      <c r="E130" s="4">
        <f t="shared" si="8"/>
        <v>0</v>
      </c>
      <c r="F130" s="13">
        <v>0</v>
      </c>
      <c r="G130" s="40"/>
      <c r="H130" s="40"/>
      <c r="I130" s="39"/>
    </row>
    <row r="131" spans="1:9" x14ac:dyDescent="0.25">
      <c r="A131" s="39"/>
      <c r="B131" s="39"/>
      <c r="C131" s="4">
        <v>0</v>
      </c>
      <c r="D131" s="4">
        <v>0.01</v>
      </c>
      <c r="E131" s="4">
        <f t="shared" si="8"/>
        <v>0</v>
      </c>
      <c r="F131" s="13">
        <v>0</v>
      </c>
      <c r="G131" s="40"/>
      <c r="H131" s="40"/>
      <c r="I131" s="39"/>
    </row>
    <row r="132" spans="1:9" x14ac:dyDescent="0.25">
      <c r="A132" s="39"/>
      <c r="B132" s="39"/>
      <c r="C132" s="4">
        <v>0</v>
      </c>
      <c r="D132" s="4">
        <v>0.01</v>
      </c>
      <c r="E132" s="4">
        <f t="shared" si="8"/>
        <v>0</v>
      </c>
      <c r="F132" s="13">
        <v>0</v>
      </c>
      <c r="G132" s="40"/>
      <c r="H132" s="40"/>
      <c r="I132" s="39"/>
    </row>
    <row r="133" spans="1:9" x14ac:dyDescent="0.25">
      <c r="A133" s="39"/>
      <c r="B133" s="41">
        <v>8</v>
      </c>
      <c r="C133" s="4">
        <v>0</v>
      </c>
      <c r="D133" s="4">
        <v>0.1</v>
      </c>
      <c r="E133" s="4">
        <f t="shared" si="8"/>
        <v>0</v>
      </c>
      <c r="F133" s="13">
        <v>0</v>
      </c>
      <c r="G133" s="42">
        <f t="shared" ref="G133" si="19">AVERAGE(F133:F140)</f>
        <v>0</v>
      </c>
      <c r="H133" s="40">
        <f t="shared" ref="H133" si="20">STDEV(F133:F140)</f>
        <v>0</v>
      </c>
      <c r="I133" s="39">
        <f>H133/2.8284</f>
        <v>0</v>
      </c>
    </row>
    <row r="134" spans="1:9" x14ac:dyDescent="0.25">
      <c r="A134" s="39"/>
      <c r="B134" s="41"/>
      <c r="C134" s="4">
        <v>0</v>
      </c>
      <c r="D134" s="4">
        <v>0.1</v>
      </c>
      <c r="E134" s="4">
        <f t="shared" si="8"/>
        <v>0</v>
      </c>
      <c r="F134" s="13">
        <v>0</v>
      </c>
      <c r="G134" s="42"/>
      <c r="H134" s="40"/>
      <c r="I134" s="39"/>
    </row>
    <row r="135" spans="1:9" x14ac:dyDescent="0.25">
      <c r="A135" s="39"/>
      <c r="B135" s="41"/>
      <c r="C135" s="4">
        <v>0</v>
      </c>
      <c r="D135" s="4">
        <v>0.1</v>
      </c>
      <c r="E135" s="4">
        <f t="shared" si="8"/>
        <v>0</v>
      </c>
      <c r="F135" s="13">
        <v>0</v>
      </c>
      <c r="G135" s="42"/>
      <c r="H135" s="40"/>
      <c r="I135" s="39"/>
    </row>
    <row r="136" spans="1:9" x14ac:dyDescent="0.25">
      <c r="A136" s="39"/>
      <c r="B136" s="41"/>
      <c r="C136" s="4">
        <v>0</v>
      </c>
      <c r="D136" s="4">
        <v>0.1</v>
      </c>
      <c r="E136" s="4">
        <f t="shared" si="8"/>
        <v>0</v>
      </c>
      <c r="F136" s="13">
        <v>0</v>
      </c>
      <c r="G136" s="42"/>
      <c r="H136" s="40"/>
      <c r="I136" s="39"/>
    </row>
    <row r="137" spans="1:9" x14ac:dyDescent="0.25">
      <c r="A137" s="39"/>
      <c r="B137" s="41"/>
      <c r="C137" s="4">
        <v>0</v>
      </c>
      <c r="D137" s="4">
        <v>0.01</v>
      </c>
      <c r="E137" s="4">
        <f t="shared" si="8"/>
        <v>0</v>
      </c>
      <c r="F137" s="13">
        <v>0</v>
      </c>
      <c r="G137" s="42"/>
      <c r="H137" s="40"/>
      <c r="I137" s="39"/>
    </row>
    <row r="138" spans="1:9" x14ac:dyDescent="0.25">
      <c r="A138" s="39"/>
      <c r="B138" s="41"/>
      <c r="C138" s="4">
        <v>0</v>
      </c>
      <c r="D138" s="4">
        <v>0.01</v>
      </c>
      <c r="E138" s="4">
        <f t="shared" si="8"/>
        <v>0</v>
      </c>
      <c r="F138" s="13">
        <v>0</v>
      </c>
      <c r="G138" s="42"/>
      <c r="H138" s="40"/>
      <c r="I138" s="39"/>
    </row>
    <row r="139" spans="1:9" x14ac:dyDescent="0.25">
      <c r="A139" s="39"/>
      <c r="B139" s="41"/>
      <c r="C139" s="4">
        <v>0</v>
      </c>
      <c r="D139" s="4">
        <v>0.01</v>
      </c>
      <c r="E139" s="4">
        <f t="shared" si="8"/>
        <v>0</v>
      </c>
      <c r="F139" s="13">
        <v>0</v>
      </c>
      <c r="G139" s="42"/>
      <c r="H139" s="40"/>
      <c r="I139" s="39"/>
    </row>
    <row r="140" spans="1:9" x14ac:dyDescent="0.25">
      <c r="A140" s="39"/>
      <c r="B140" s="41"/>
      <c r="C140" s="4">
        <v>0</v>
      </c>
      <c r="D140" s="4">
        <v>0.01</v>
      </c>
      <c r="E140" s="4">
        <f t="shared" si="8"/>
        <v>0</v>
      </c>
      <c r="F140" s="13">
        <v>0</v>
      </c>
      <c r="G140" s="42"/>
      <c r="H140" s="40"/>
      <c r="I140" s="39"/>
    </row>
    <row r="141" spans="1:9" x14ac:dyDescent="0.25">
      <c r="A141" s="39"/>
      <c r="B141" s="39">
        <v>12</v>
      </c>
      <c r="C141" s="4">
        <v>0</v>
      </c>
      <c r="D141" s="17">
        <v>0.01</v>
      </c>
      <c r="E141" s="4">
        <f t="shared" si="8"/>
        <v>0</v>
      </c>
      <c r="F141" s="13">
        <v>0</v>
      </c>
      <c r="G141" s="40">
        <f t="shared" ref="G141" si="21">AVERAGE(F141:F148)</f>
        <v>0</v>
      </c>
      <c r="H141" s="40">
        <f t="shared" ref="H141" si="22">STDEV(F141:F148)</f>
        <v>0</v>
      </c>
      <c r="I141" s="39">
        <f t="shared" ref="I141" si="23">H141/2.8284</f>
        <v>0</v>
      </c>
    </row>
    <row r="142" spans="1:9" x14ac:dyDescent="0.25">
      <c r="A142" s="39"/>
      <c r="B142" s="39"/>
      <c r="C142" s="4">
        <v>0</v>
      </c>
      <c r="D142" s="17">
        <v>0.01</v>
      </c>
      <c r="E142" s="4">
        <f t="shared" ref="E142:E205" si="24">C142/D142</f>
        <v>0</v>
      </c>
      <c r="F142" s="13">
        <v>0</v>
      </c>
      <c r="G142" s="40"/>
      <c r="H142" s="40"/>
      <c r="I142" s="39"/>
    </row>
    <row r="143" spans="1:9" x14ac:dyDescent="0.25">
      <c r="A143" s="39"/>
      <c r="B143" s="39"/>
      <c r="C143" s="4">
        <v>0</v>
      </c>
      <c r="D143" s="17">
        <v>0.01</v>
      </c>
      <c r="E143" s="4">
        <f t="shared" si="24"/>
        <v>0</v>
      </c>
      <c r="F143" s="13">
        <v>0</v>
      </c>
      <c r="G143" s="40"/>
      <c r="H143" s="40"/>
      <c r="I143" s="39"/>
    </row>
    <row r="144" spans="1:9" x14ac:dyDescent="0.25">
      <c r="A144" s="39"/>
      <c r="B144" s="39"/>
      <c r="C144" s="4">
        <v>0</v>
      </c>
      <c r="D144" s="17">
        <v>0.01</v>
      </c>
      <c r="E144" s="4">
        <f t="shared" si="24"/>
        <v>0</v>
      </c>
      <c r="F144" s="13">
        <v>0</v>
      </c>
      <c r="G144" s="40"/>
      <c r="H144" s="40"/>
      <c r="I144" s="39"/>
    </row>
    <row r="145" spans="1:9" x14ac:dyDescent="0.25">
      <c r="A145" s="39"/>
      <c r="B145" s="39"/>
      <c r="C145" s="4">
        <v>0</v>
      </c>
      <c r="D145" s="4">
        <v>0.01</v>
      </c>
      <c r="E145" s="4">
        <f t="shared" si="24"/>
        <v>0</v>
      </c>
      <c r="F145" s="13">
        <v>0</v>
      </c>
      <c r="G145" s="40"/>
      <c r="H145" s="40"/>
      <c r="I145" s="39"/>
    </row>
    <row r="146" spans="1:9" x14ac:dyDescent="0.25">
      <c r="A146" s="39"/>
      <c r="B146" s="39"/>
      <c r="C146" s="4">
        <v>0</v>
      </c>
      <c r="D146" s="4">
        <v>0.01</v>
      </c>
      <c r="E146" s="4">
        <f t="shared" si="24"/>
        <v>0</v>
      </c>
      <c r="F146" s="13">
        <v>0</v>
      </c>
      <c r="G146" s="40"/>
      <c r="H146" s="40"/>
      <c r="I146" s="39"/>
    </row>
    <row r="147" spans="1:9" x14ac:dyDescent="0.25">
      <c r="A147" s="39"/>
      <c r="B147" s="39"/>
      <c r="C147" s="4">
        <v>0</v>
      </c>
      <c r="D147" s="4">
        <v>0.01</v>
      </c>
      <c r="E147" s="4">
        <f t="shared" si="24"/>
        <v>0</v>
      </c>
      <c r="F147" s="13">
        <v>0</v>
      </c>
      <c r="G147" s="40"/>
      <c r="H147" s="40"/>
      <c r="I147" s="39"/>
    </row>
    <row r="148" spans="1:9" x14ac:dyDescent="0.25">
      <c r="A148" s="39"/>
      <c r="B148" s="39"/>
      <c r="C148" s="4">
        <v>0</v>
      </c>
      <c r="D148" s="4">
        <v>0.01</v>
      </c>
      <c r="E148" s="4">
        <f t="shared" si="24"/>
        <v>0</v>
      </c>
      <c r="F148" s="13">
        <v>0</v>
      </c>
      <c r="G148" s="40"/>
      <c r="H148" s="40"/>
      <c r="I148" s="39"/>
    </row>
    <row r="149" spans="1:9" x14ac:dyDescent="0.25">
      <c r="A149" s="39"/>
      <c r="B149" s="41">
        <v>24</v>
      </c>
      <c r="C149" s="4">
        <v>986</v>
      </c>
      <c r="D149" s="17">
        <v>0.1</v>
      </c>
      <c r="E149" s="4">
        <f t="shared" si="24"/>
        <v>9860</v>
      </c>
      <c r="F149" s="13">
        <f t="shared" ref="F149:F209" si="25">LOG(E149)</f>
        <v>3.993876914941211</v>
      </c>
      <c r="G149" s="42">
        <f t="shared" ref="G149" si="26">AVERAGE(F149:F156)</f>
        <v>4.2067734720090426</v>
      </c>
      <c r="H149" s="40">
        <f t="shared" ref="H149" si="27">STDEV(F149:F156)</f>
        <v>0.38854468624837185</v>
      </c>
      <c r="I149" s="39">
        <f>H149/2.4495</f>
        <v>0.1586220397013153</v>
      </c>
    </row>
    <row r="150" spans="1:9" x14ac:dyDescent="0.25">
      <c r="A150" s="39"/>
      <c r="B150" s="41"/>
      <c r="C150" s="4">
        <v>1110</v>
      </c>
      <c r="D150" s="17">
        <v>0.1</v>
      </c>
      <c r="E150" s="4">
        <f t="shared" si="24"/>
        <v>11100</v>
      </c>
      <c r="F150" s="13">
        <f t="shared" si="25"/>
        <v>4.0453229787866576</v>
      </c>
      <c r="G150" s="42"/>
      <c r="H150" s="40"/>
      <c r="I150" s="39"/>
    </row>
    <row r="151" spans="1:9" x14ac:dyDescent="0.25">
      <c r="A151" s="39"/>
      <c r="B151" s="41"/>
      <c r="C151" s="4">
        <v>7230</v>
      </c>
      <c r="D151" s="17">
        <v>0.1</v>
      </c>
      <c r="E151" s="4">
        <f t="shared" si="24"/>
        <v>72300</v>
      </c>
      <c r="F151" s="13">
        <f t="shared" si="25"/>
        <v>4.859138297294531</v>
      </c>
      <c r="G151" s="42"/>
      <c r="H151" s="40"/>
      <c r="I151" s="39"/>
    </row>
    <row r="152" spans="1:9" x14ac:dyDescent="0.25">
      <c r="A152" s="39"/>
      <c r="B152" s="41"/>
      <c r="C152" s="4">
        <v>680</v>
      </c>
      <c r="D152" s="17">
        <v>0.1</v>
      </c>
      <c r="E152" s="4">
        <f t="shared" si="24"/>
        <v>6800</v>
      </c>
      <c r="F152" s="13">
        <f t="shared" si="25"/>
        <v>3.8325089127062362</v>
      </c>
      <c r="G152" s="42"/>
      <c r="H152" s="40"/>
      <c r="I152" s="39"/>
    </row>
    <row r="153" spans="1:9" x14ac:dyDescent="0.25">
      <c r="A153" s="39"/>
      <c r="B153" s="41"/>
      <c r="C153" s="4">
        <v>3110</v>
      </c>
      <c r="D153" s="4">
        <v>0.1</v>
      </c>
      <c r="E153" s="4">
        <f t="shared" si="24"/>
        <v>31100</v>
      </c>
      <c r="F153" s="13">
        <f t="shared" si="25"/>
        <v>4.4927603890268379</v>
      </c>
      <c r="G153" s="42"/>
      <c r="H153" s="40"/>
      <c r="I153" s="39"/>
    </row>
    <row r="154" spans="1:9" x14ac:dyDescent="0.25">
      <c r="A154" s="39"/>
      <c r="B154" s="41"/>
      <c r="C154" s="4">
        <v>1040</v>
      </c>
      <c r="D154" s="4">
        <v>0.1</v>
      </c>
      <c r="E154" s="4">
        <f t="shared" si="24"/>
        <v>10400</v>
      </c>
      <c r="F154" s="13">
        <f t="shared" si="25"/>
        <v>4.0170333392987807</v>
      </c>
      <c r="G154" s="42"/>
      <c r="H154" s="40"/>
      <c r="I154" s="39"/>
    </row>
    <row r="155" spans="1:9" x14ac:dyDescent="0.25">
      <c r="A155" s="39"/>
      <c r="B155" s="41"/>
      <c r="C155" s="4"/>
      <c r="D155" s="4"/>
      <c r="E155" s="4"/>
      <c r="F155" s="13"/>
      <c r="G155" s="42"/>
      <c r="H155" s="40"/>
      <c r="I155" s="39"/>
    </row>
    <row r="156" spans="1:9" x14ac:dyDescent="0.25">
      <c r="A156" s="39"/>
      <c r="B156" s="41"/>
      <c r="C156" s="4"/>
      <c r="D156" s="4"/>
      <c r="E156" s="4"/>
      <c r="F156" s="13"/>
      <c r="G156" s="42"/>
      <c r="H156" s="40"/>
      <c r="I156" s="39"/>
    </row>
    <row r="157" spans="1:9" x14ac:dyDescent="0.25">
      <c r="A157" s="39" t="s">
        <v>33</v>
      </c>
      <c r="B157" s="39">
        <v>0</v>
      </c>
      <c r="C157" s="4">
        <v>17</v>
      </c>
      <c r="D157" s="4">
        <v>0.01</v>
      </c>
      <c r="E157" s="4">
        <f t="shared" si="24"/>
        <v>1700</v>
      </c>
      <c r="F157" s="13">
        <f t="shared" si="25"/>
        <v>3.2304489213782741</v>
      </c>
      <c r="G157" s="40">
        <f>AVERAGE(F157:F164)</f>
        <v>2.1736014266841908</v>
      </c>
      <c r="H157" s="40">
        <f t="shared" ref="H157" si="28">STDEV(F157:F164)</f>
        <v>1.3754668618987438</v>
      </c>
      <c r="I157" s="39">
        <f t="shared" ref="I157" si="29">H157/2.8284</f>
        <v>0.48630563636640639</v>
      </c>
    </row>
    <row r="158" spans="1:9" x14ac:dyDescent="0.25">
      <c r="A158" s="39"/>
      <c r="B158" s="39"/>
      <c r="C158" s="4">
        <v>18</v>
      </c>
      <c r="D158" s="4">
        <v>0.01</v>
      </c>
      <c r="E158" s="4">
        <f t="shared" si="24"/>
        <v>1800</v>
      </c>
      <c r="F158" s="13">
        <f t="shared" si="25"/>
        <v>3.255272505103306</v>
      </c>
      <c r="G158" s="40"/>
      <c r="H158" s="40"/>
      <c r="I158" s="39"/>
    </row>
    <row r="159" spans="1:9" x14ac:dyDescent="0.25">
      <c r="A159" s="39"/>
      <c r="B159" s="39"/>
      <c r="C159" s="17">
        <v>8</v>
      </c>
      <c r="D159" s="4">
        <v>0.01</v>
      </c>
      <c r="E159" s="4">
        <f t="shared" si="24"/>
        <v>800</v>
      </c>
      <c r="F159" s="13">
        <f t="shared" si="25"/>
        <v>2.9030899869919438</v>
      </c>
      <c r="G159" s="40"/>
      <c r="H159" s="40"/>
      <c r="I159" s="39"/>
    </row>
    <row r="160" spans="1:9" x14ac:dyDescent="0.25">
      <c r="A160" s="39"/>
      <c r="B160" s="39"/>
      <c r="C160" s="4">
        <v>10</v>
      </c>
      <c r="D160" s="4">
        <v>0.01</v>
      </c>
      <c r="E160" s="4">
        <f t="shared" si="24"/>
        <v>1000</v>
      </c>
      <c r="F160" s="13">
        <f t="shared" si="25"/>
        <v>3</v>
      </c>
      <c r="G160" s="40"/>
      <c r="H160" s="40"/>
      <c r="I160" s="39"/>
    </row>
    <row r="161" spans="1:9" x14ac:dyDescent="0.25">
      <c r="A161" s="39"/>
      <c r="B161" s="39"/>
      <c r="C161" s="4">
        <v>5</v>
      </c>
      <c r="D161" s="4">
        <v>0.01</v>
      </c>
      <c r="E161" s="4">
        <f t="shared" si="24"/>
        <v>500</v>
      </c>
      <c r="F161" s="13">
        <f t="shared" si="25"/>
        <v>2.6989700043360187</v>
      </c>
      <c r="G161" s="40"/>
      <c r="H161" s="40"/>
      <c r="I161" s="39"/>
    </row>
    <row r="162" spans="1:9" x14ac:dyDescent="0.25">
      <c r="A162" s="39"/>
      <c r="B162" s="39"/>
      <c r="C162" s="4">
        <v>2</v>
      </c>
      <c r="D162" s="4">
        <v>0.01</v>
      </c>
      <c r="E162" s="4">
        <f t="shared" si="24"/>
        <v>200</v>
      </c>
      <c r="F162" s="13">
        <f t="shared" si="25"/>
        <v>2.3010299956639813</v>
      </c>
      <c r="G162" s="40"/>
      <c r="H162" s="40"/>
      <c r="I162" s="39"/>
    </row>
    <row r="163" spans="1:9" x14ac:dyDescent="0.25">
      <c r="A163" s="39"/>
      <c r="B163" s="39"/>
      <c r="C163" s="17">
        <v>0</v>
      </c>
      <c r="D163" s="4">
        <v>0.01</v>
      </c>
      <c r="E163" s="4">
        <f t="shared" si="24"/>
        <v>0</v>
      </c>
      <c r="F163" s="13">
        <v>0</v>
      </c>
      <c r="G163" s="40"/>
      <c r="H163" s="40"/>
      <c r="I163" s="39"/>
    </row>
    <row r="164" spans="1:9" x14ac:dyDescent="0.25">
      <c r="A164" s="39"/>
      <c r="B164" s="39"/>
      <c r="C164" s="4">
        <v>0</v>
      </c>
      <c r="D164" s="4">
        <v>0.01</v>
      </c>
      <c r="E164" s="4">
        <f t="shared" si="24"/>
        <v>0</v>
      </c>
      <c r="F164" s="13">
        <v>0</v>
      </c>
      <c r="G164" s="40"/>
      <c r="H164" s="40"/>
      <c r="I164" s="39"/>
    </row>
    <row r="165" spans="1:9" x14ac:dyDescent="0.25">
      <c r="A165" s="39"/>
      <c r="B165" s="41">
        <v>2</v>
      </c>
      <c r="C165" s="4">
        <v>0</v>
      </c>
      <c r="D165" s="4">
        <v>0.01</v>
      </c>
      <c r="E165" s="4">
        <f t="shared" si="24"/>
        <v>0</v>
      </c>
      <c r="F165" s="13">
        <v>0</v>
      </c>
      <c r="G165" s="42">
        <f t="shared" ref="G165" si="30">AVERAGE(F165:F172)</f>
        <v>0</v>
      </c>
      <c r="H165" s="40">
        <f t="shared" ref="H165" si="31">STDEV(F165:F172)</f>
        <v>0</v>
      </c>
      <c r="I165" s="39">
        <f t="shared" ref="I165" si="32">H165/2.8284</f>
        <v>0</v>
      </c>
    </row>
    <row r="166" spans="1:9" x14ac:dyDescent="0.25">
      <c r="A166" s="39"/>
      <c r="B166" s="41"/>
      <c r="C166" s="4">
        <v>0</v>
      </c>
      <c r="D166" s="4">
        <v>0.01</v>
      </c>
      <c r="E166" s="4">
        <f t="shared" si="24"/>
        <v>0</v>
      </c>
      <c r="F166" s="13">
        <v>0</v>
      </c>
      <c r="G166" s="42"/>
      <c r="H166" s="40"/>
      <c r="I166" s="39"/>
    </row>
    <row r="167" spans="1:9" x14ac:dyDescent="0.25">
      <c r="A167" s="39"/>
      <c r="B167" s="41"/>
      <c r="C167" s="4">
        <v>0</v>
      </c>
      <c r="D167" s="4">
        <v>0.01</v>
      </c>
      <c r="E167" s="4">
        <f t="shared" si="24"/>
        <v>0</v>
      </c>
      <c r="F167" s="13">
        <v>0</v>
      </c>
      <c r="G167" s="42"/>
      <c r="H167" s="40"/>
      <c r="I167" s="39"/>
    </row>
    <row r="168" spans="1:9" x14ac:dyDescent="0.25">
      <c r="A168" s="39"/>
      <c r="B168" s="41"/>
      <c r="C168" s="4">
        <v>0</v>
      </c>
      <c r="D168" s="4">
        <v>0.01</v>
      </c>
      <c r="E168" s="4">
        <f t="shared" si="24"/>
        <v>0</v>
      </c>
      <c r="F168" s="13">
        <v>0</v>
      </c>
      <c r="G168" s="42"/>
      <c r="H168" s="40"/>
      <c r="I168" s="39"/>
    </row>
    <row r="169" spans="1:9" x14ac:dyDescent="0.25">
      <c r="A169" s="39"/>
      <c r="B169" s="41"/>
      <c r="C169" s="4">
        <v>0</v>
      </c>
      <c r="D169" s="4">
        <v>0.01</v>
      </c>
      <c r="E169" s="4">
        <f t="shared" si="24"/>
        <v>0</v>
      </c>
      <c r="F169" s="13">
        <v>0</v>
      </c>
      <c r="G169" s="42"/>
      <c r="H169" s="40"/>
      <c r="I169" s="39"/>
    </row>
    <row r="170" spans="1:9" x14ac:dyDescent="0.25">
      <c r="A170" s="39"/>
      <c r="B170" s="41"/>
      <c r="C170" s="4">
        <v>0</v>
      </c>
      <c r="D170" s="4">
        <v>0.01</v>
      </c>
      <c r="E170" s="4">
        <f t="shared" si="24"/>
        <v>0</v>
      </c>
      <c r="F170" s="13">
        <v>0</v>
      </c>
      <c r="G170" s="42"/>
      <c r="H170" s="40"/>
      <c r="I170" s="39"/>
    </row>
    <row r="171" spans="1:9" x14ac:dyDescent="0.25">
      <c r="A171" s="39"/>
      <c r="B171" s="41"/>
      <c r="C171" s="4">
        <v>0</v>
      </c>
      <c r="D171" s="4">
        <v>0.01</v>
      </c>
      <c r="E171" s="4">
        <f t="shared" si="24"/>
        <v>0</v>
      </c>
      <c r="F171" s="13">
        <v>0</v>
      </c>
      <c r="G171" s="42"/>
      <c r="H171" s="40"/>
      <c r="I171" s="39"/>
    </row>
    <row r="172" spans="1:9" x14ac:dyDescent="0.25">
      <c r="A172" s="39"/>
      <c r="B172" s="41"/>
      <c r="C172" s="4">
        <v>0</v>
      </c>
      <c r="D172" s="4">
        <v>0.01</v>
      </c>
      <c r="E172" s="4">
        <f t="shared" si="24"/>
        <v>0</v>
      </c>
      <c r="F172" s="13">
        <v>0</v>
      </c>
      <c r="G172" s="42"/>
      <c r="H172" s="40"/>
      <c r="I172" s="39"/>
    </row>
    <row r="173" spans="1:9" x14ac:dyDescent="0.25">
      <c r="A173" s="39"/>
      <c r="B173" s="39">
        <v>4</v>
      </c>
      <c r="C173" s="4">
        <v>0</v>
      </c>
      <c r="D173" s="4">
        <v>0.01</v>
      </c>
      <c r="E173" s="4">
        <f t="shared" si="24"/>
        <v>0</v>
      </c>
      <c r="F173" s="13">
        <v>0</v>
      </c>
      <c r="G173" s="40">
        <f t="shared" ref="G173" si="33">AVERAGE(F173:F180)</f>
        <v>0</v>
      </c>
      <c r="H173" s="40">
        <f t="shared" ref="H173" si="34">STDEV(F173:F180)</f>
        <v>0</v>
      </c>
      <c r="I173" s="39">
        <f t="shared" ref="I173" si="35">H173/2.8284</f>
        <v>0</v>
      </c>
    </row>
    <row r="174" spans="1:9" x14ac:dyDescent="0.25">
      <c r="A174" s="39"/>
      <c r="B174" s="39"/>
      <c r="C174" s="4">
        <v>0</v>
      </c>
      <c r="D174" s="4">
        <v>0.01</v>
      </c>
      <c r="E174" s="4">
        <f t="shared" si="24"/>
        <v>0</v>
      </c>
      <c r="F174" s="13">
        <v>0</v>
      </c>
      <c r="G174" s="40"/>
      <c r="H174" s="40"/>
      <c r="I174" s="39"/>
    </row>
    <row r="175" spans="1:9" x14ac:dyDescent="0.25">
      <c r="A175" s="39"/>
      <c r="B175" s="39"/>
      <c r="C175" s="4">
        <v>0</v>
      </c>
      <c r="D175" s="4">
        <v>0.01</v>
      </c>
      <c r="E175" s="4">
        <f t="shared" si="24"/>
        <v>0</v>
      </c>
      <c r="F175" s="13">
        <v>0</v>
      </c>
      <c r="G175" s="40"/>
      <c r="H175" s="40"/>
      <c r="I175" s="39"/>
    </row>
    <row r="176" spans="1:9" x14ac:dyDescent="0.25">
      <c r="A176" s="39"/>
      <c r="B176" s="39"/>
      <c r="C176" s="4">
        <v>0</v>
      </c>
      <c r="D176" s="4">
        <v>0.01</v>
      </c>
      <c r="E176" s="4">
        <f t="shared" si="24"/>
        <v>0</v>
      </c>
      <c r="F176" s="13">
        <v>0</v>
      </c>
      <c r="G176" s="40"/>
      <c r="H176" s="40"/>
      <c r="I176" s="39"/>
    </row>
    <row r="177" spans="1:9" x14ac:dyDescent="0.25">
      <c r="A177" s="39"/>
      <c r="B177" s="39"/>
      <c r="C177" s="4">
        <v>0</v>
      </c>
      <c r="D177" s="4">
        <v>0.01</v>
      </c>
      <c r="E177" s="4">
        <f t="shared" si="24"/>
        <v>0</v>
      </c>
      <c r="F177" s="13">
        <v>0</v>
      </c>
      <c r="G177" s="40"/>
      <c r="H177" s="40"/>
      <c r="I177" s="39"/>
    </row>
    <row r="178" spans="1:9" x14ac:dyDescent="0.25">
      <c r="A178" s="39"/>
      <c r="B178" s="39"/>
      <c r="C178" s="4">
        <v>0</v>
      </c>
      <c r="D178" s="4">
        <v>0.01</v>
      </c>
      <c r="E178" s="4">
        <f t="shared" si="24"/>
        <v>0</v>
      </c>
      <c r="F178" s="13">
        <v>0</v>
      </c>
      <c r="G178" s="40"/>
      <c r="H178" s="40"/>
      <c r="I178" s="39"/>
    </row>
    <row r="179" spans="1:9" x14ac:dyDescent="0.25">
      <c r="A179" s="39"/>
      <c r="B179" s="39"/>
      <c r="C179" s="4">
        <v>0</v>
      </c>
      <c r="D179" s="4">
        <v>0.01</v>
      </c>
      <c r="E179" s="4">
        <f t="shared" si="24"/>
        <v>0</v>
      </c>
      <c r="F179" s="13">
        <v>0</v>
      </c>
      <c r="G179" s="40"/>
      <c r="H179" s="40"/>
      <c r="I179" s="39"/>
    </row>
    <row r="180" spans="1:9" x14ac:dyDescent="0.25">
      <c r="A180" s="39"/>
      <c r="B180" s="39"/>
      <c r="C180" s="4">
        <v>0</v>
      </c>
      <c r="D180" s="4">
        <v>0.01</v>
      </c>
      <c r="E180" s="4">
        <f t="shared" si="24"/>
        <v>0</v>
      </c>
      <c r="F180" s="13">
        <v>0</v>
      </c>
      <c r="G180" s="40"/>
      <c r="H180" s="40"/>
      <c r="I180" s="39"/>
    </row>
    <row r="181" spans="1:9" x14ac:dyDescent="0.25">
      <c r="A181" s="39"/>
      <c r="B181" s="41">
        <v>8</v>
      </c>
      <c r="C181" s="4">
        <v>0</v>
      </c>
      <c r="D181" s="4">
        <v>0.01</v>
      </c>
      <c r="E181" s="4">
        <f t="shared" si="24"/>
        <v>0</v>
      </c>
      <c r="F181" s="13">
        <v>0</v>
      </c>
      <c r="G181" s="42">
        <f t="shared" ref="G181" si="36">AVERAGE(F181:F188)</f>
        <v>0</v>
      </c>
      <c r="H181" s="40">
        <f t="shared" ref="H181" si="37">STDEV(F181:F188)</f>
        <v>0</v>
      </c>
      <c r="I181" s="39">
        <f t="shared" ref="I181" si="38">H181/2.8284</f>
        <v>0</v>
      </c>
    </row>
    <row r="182" spans="1:9" x14ac:dyDescent="0.25">
      <c r="A182" s="39"/>
      <c r="B182" s="41"/>
      <c r="C182" s="4">
        <v>0</v>
      </c>
      <c r="D182" s="4">
        <v>0.01</v>
      </c>
      <c r="E182" s="4">
        <f t="shared" si="24"/>
        <v>0</v>
      </c>
      <c r="F182" s="13">
        <v>0</v>
      </c>
      <c r="G182" s="42"/>
      <c r="H182" s="40"/>
      <c r="I182" s="39"/>
    </row>
    <row r="183" spans="1:9" x14ac:dyDescent="0.25">
      <c r="A183" s="39"/>
      <c r="B183" s="41"/>
      <c r="C183" s="4">
        <v>0</v>
      </c>
      <c r="D183" s="4">
        <v>0.01</v>
      </c>
      <c r="E183" s="4">
        <f t="shared" si="24"/>
        <v>0</v>
      </c>
      <c r="F183" s="13">
        <v>0</v>
      </c>
      <c r="G183" s="42"/>
      <c r="H183" s="40"/>
      <c r="I183" s="39"/>
    </row>
    <row r="184" spans="1:9" x14ac:dyDescent="0.25">
      <c r="A184" s="39"/>
      <c r="B184" s="41"/>
      <c r="C184" s="4">
        <v>0</v>
      </c>
      <c r="D184" s="4">
        <v>0.01</v>
      </c>
      <c r="E184" s="4">
        <f t="shared" si="24"/>
        <v>0</v>
      </c>
      <c r="F184" s="13">
        <v>0</v>
      </c>
      <c r="G184" s="42"/>
      <c r="H184" s="40"/>
      <c r="I184" s="39"/>
    </row>
    <row r="185" spans="1:9" x14ac:dyDescent="0.25">
      <c r="A185" s="39"/>
      <c r="B185" s="41"/>
      <c r="C185" s="4">
        <v>0</v>
      </c>
      <c r="D185" s="4">
        <v>0.01</v>
      </c>
      <c r="E185" s="4">
        <f t="shared" si="24"/>
        <v>0</v>
      </c>
      <c r="F185" s="13">
        <v>0</v>
      </c>
      <c r="G185" s="42"/>
      <c r="H185" s="40"/>
      <c r="I185" s="39"/>
    </row>
    <row r="186" spans="1:9" x14ac:dyDescent="0.25">
      <c r="A186" s="39"/>
      <c r="B186" s="41"/>
      <c r="C186" s="4">
        <v>0</v>
      </c>
      <c r="D186" s="4">
        <v>0.01</v>
      </c>
      <c r="E186" s="4">
        <f t="shared" si="24"/>
        <v>0</v>
      </c>
      <c r="F186" s="13">
        <v>0</v>
      </c>
      <c r="G186" s="42"/>
      <c r="H186" s="40"/>
      <c r="I186" s="39"/>
    </row>
    <row r="187" spans="1:9" x14ac:dyDescent="0.25">
      <c r="A187" s="39"/>
      <c r="B187" s="41"/>
      <c r="C187" s="4">
        <v>0</v>
      </c>
      <c r="D187" s="4">
        <v>0.01</v>
      </c>
      <c r="E187" s="4">
        <f t="shared" si="24"/>
        <v>0</v>
      </c>
      <c r="F187" s="13">
        <v>0</v>
      </c>
      <c r="G187" s="42"/>
      <c r="H187" s="40"/>
      <c r="I187" s="39"/>
    </row>
    <row r="188" spans="1:9" x14ac:dyDescent="0.25">
      <c r="A188" s="39"/>
      <c r="B188" s="41"/>
      <c r="C188" s="4">
        <v>0</v>
      </c>
      <c r="D188" s="4">
        <v>0.01</v>
      </c>
      <c r="E188" s="4">
        <f t="shared" si="24"/>
        <v>0</v>
      </c>
      <c r="F188" s="13">
        <v>0</v>
      </c>
      <c r="G188" s="42"/>
      <c r="H188" s="40"/>
      <c r="I188" s="39"/>
    </row>
    <row r="189" spans="1:9" x14ac:dyDescent="0.25">
      <c r="A189" s="39"/>
      <c r="B189" s="39">
        <v>12</v>
      </c>
      <c r="C189" s="4">
        <v>0</v>
      </c>
      <c r="D189" s="4">
        <v>0.01</v>
      </c>
      <c r="E189" s="4">
        <f t="shared" si="24"/>
        <v>0</v>
      </c>
      <c r="F189" s="13">
        <v>0</v>
      </c>
      <c r="G189" s="40">
        <f t="shared" ref="G189" si="39">AVERAGE(F189:F196)</f>
        <v>0</v>
      </c>
      <c r="H189" s="40">
        <f t="shared" ref="H189" si="40">STDEV(F189:F196)</f>
        <v>0</v>
      </c>
      <c r="I189" s="39">
        <f>H189/2.4495</f>
        <v>0</v>
      </c>
    </row>
    <row r="190" spans="1:9" x14ac:dyDescent="0.25">
      <c r="A190" s="39"/>
      <c r="B190" s="39"/>
      <c r="C190" s="4">
        <v>0</v>
      </c>
      <c r="D190" s="4">
        <v>0.01</v>
      </c>
      <c r="E190" s="4">
        <f t="shared" si="24"/>
        <v>0</v>
      </c>
      <c r="F190" s="13">
        <v>0</v>
      </c>
      <c r="G190" s="40"/>
      <c r="H190" s="40"/>
      <c r="I190" s="39"/>
    </row>
    <row r="191" spans="1:9" x14ac:dyDescent="0.25">
      <c r="A191" s="39"/>
      <c r="B191" s="39"/>
      <c r="C191" s="4">
        <v>0</v>
      </c>
      <c r="D191" s="4">
        <v>0.01</v>
      </c>
      <c r="E191" s="4">
        <f t="shared" si="24"/>
        <v>0</v>
      </c>
      <c r="F191" s="13">
        <v>0</v>
      </c>
      <c r="G191" s="40"/>
      <c r="H191" s="40"/>
      <c r="I191" s="39"/>
    </row>
    <row r="192" spans="1:9" x14ac:dyDescent="0.25">
      <c r="A192" s="39"/>
      <c r="B192" s="39"/>
      <c r="C192" s="4">
        <v>0</v>
      </c>
      <c r="D192" s="4">
        <v>0.01</v>
      </c>
      <c r="E192" s="4">
        <f t="shared" si="24"/>
        <v>0</v>
      </c>
      <c r="F192" s="13">
        <v>0</v>
      </c>
      <c r="G192" s="40"/>
      <c r="H192" s="40"/>
      <c r="I192" s="39"/>
    </row>
    <row r="193" spans="1:9" x14ac:dyDescent="0.25">
      <c r="A193" s="39"/>
      <c r="B193" s="39"/>
      <c r="C193" s="4">
        <v>0</v>
      </c>
      <c r="D193" s="4">
        <v>0.01</v>
      </c>
      <c r="E193" s="4">
        <f t="shared" si="24"/>
        <v>0</v>
      </c>
      <c r="F193" s="13">
        <v>0</v>
      </c>
      <c r="G193" s="40"/>
      <c r="H193" s="40"/>
      <c r="I193" s="39"/>
    </row>
    <row r="194" spans="1:9" x14ac:dyDescent="0.25">
      <c r="A194" s="39"/>
      <c r="B194" s="39"/>
      <c r="C194" s="4">
        <v>0</v>
      </c>
      <c r="D194" s="4">
        <v>0.01</v>
      </c>
      <c r="E194" s="4">
        <f t="shared" si="24"/>
        <v>0</v>
      </c>
      <c r="F194" s="13">
        <v>0</v>
      </c>
      <c r="G194" s="40"/>
      <c r="H194" s="40"/>
      <c r="I194" s="39"/>
    </row>
    <row r="195" spans="1:9" x14ac:dyDescent="0.25">
      <c r="A195" s="39"/>
      <c r="B195" s="39"/>
      <c r="C195" s="4">
        <v>0</v>
      </c>
      <c r="D195" s="4">
        <v>0.01</v>
      </c>
      <c r="E195" s="4">
        <f t="shared" si="24"/>
        <v>0</v>
      </c>
      <c r="F195" s="13">
        <v>0</v>
      </c>
      <c r="G195" s="40"/>
      <c r="H195" s="40"/>
      <c r="I195" s="39"/>
    </row>
    <row r="196" spans="1:9" x14ac:dyDescent="0.25">
      <c r="A196" s="39"/>
      <c r="B196" s="39"/>
      <c r="C196" s="4">
        <v>0</v>
      </c>
      <c r="D196" s="4">
        <v>0.01</v>
      </c>
      <c r="E196" s="4">
        <f t="shared" si="24"/>
        <v>0</v>
      </c>
      <c r="F196" s="13">
        <v>0</v>
      </c>
      <c r="G196" s="40"/>
      <c r="H196" s="40"/>
      <c r="I196" s="39"/>
    </row>
    <row r="197" spans="1:9" x14ac:dyDescent="0.25">
      <c r="A197" s="39"/>
      <c r="B197" s="41">
        <v>24</v>
      </c>
      <c r="C197" s="4">
        <v>0</v>
      </c>
      <c r="D197" s="4">
        <v>0.01</v>
      </c>
      <c r="E197" s="4">
        <f t="shared" si="24"/>
        <v>0</v>
      </c>
      <c r="F197" s="13">
        <v>0</v>
      </c>
      <c r="G197" s="42">
        <f t="shared" ref="G197" si="41">AVERAGE(F197:F204)</f>
        <v>0</v>
      </c>
      <c r="H197" s="40">
        <f t="shared" ref="H197" si="42">STDEV(F197:F204)</f>
        <v>0</v>
      </c>
      <c r="I197" s="39">
        <f t="shared" ref="I197" si="43">H197/2.8284</f>
        <v>0</v>
      </c>
    </row>
    <row r="198" spans="1:9" x14ac:dyDescent="0.25">
      <c r="A198" s="39"/>
      <c r="B198" s="41"/>
      <c r="C198" s="4">
        <v>0</v>
      </c>
      <c r="D198" s="4">
        <v>0.01</v>
      </c>
      <c r="E198" s="4">
        <f t="shared" si="24"/>
        <v>0</v>
      </c>
      <c r="F198" s="13">
        <v>0</v>
      </c>
      <c r="G198" s="42"/>
      <c r="H198" s="40"/>
      <c r="I198" s="39"/>
    </row>
    <row r="199" spans="1:9" x14ac:dyDescent="0.25">
      <c r="A199" s="39"/>
      <c r="B199" s="41"/>
      <c r="C199" s="4">
        <v>0</v>
      </c>
      <c r="D199" s="4">
        <v>0.01</v>
      </c>
      <c r="E199" s="4">
        <f t="shared" si="24"/>
        <v>0</v>
      </c>
      <c r="F199" s="13">
        <v>0</v>
      </c>
      <c r="G199" s="42"/>
      <c r="H199" s="40"/>
      <c r="I199" s="39"/>
    </row>
    <row r="200" spans="1:9" x14ac:dyDescent="0.25">
      <c r="A200" s="39"/>
      <c r="B200" s="41"/>
      <c r="C200" s="4">
        <v>0</v>
      </c>
      <c r="D200" s="4">
        <v>0.01</v>
      </c>
      <c r="E200" s="4">
        <f t="shared" si="24"/>
        <v>0</v>
      </c>
      <c r="F200" s="13">
        <v>0</v>
      </c>
      <c r="G200" s="42"/>
      <c r="H200" s="40"/>
      <c r="I200" s="39"/>
    </row>
    <row r="201" spans="1:9" x14ac:dyDescent="0.25">
      <c r="A201" s="39"/>
      <c r="B201" s="41"/>
      <c r="C201" s="4">
        <v>0</v>
      </c>
      <c r="D201" s="4">
        <v>0.01</v>
      </c>
      <c r="E201" s="4">
        <f t="shared" si="24"/>
        <v>0</v>
      </c>
      <c r="F201" s="13">
        <v>0</v>
      </c>
      <c r="G201" s="42"/>
      <c r="H201" s="40"/>
      <c r="I201" s="39"/>
    </row>
    <row r="202" spans="1:9" x14ac:dyDescent="0.25">
      <c r="A202" s="39"/>
      <c r="B202" s="41"/>
      <c r="C202" s="4">
        <v>0</v>
      </c>
      <c r="D202" s="4">
        <v>0.01</v>
      </c>
      <c r="E202" s="4">
        <f t="shared" si="24"/>
        <v>0</v>
      </c>
      <c r="F202" s="13">
        <v>0</v>
      </c>
      <c r="G202" s="42"/>
      <c r="H202" s="40"/>
      <c r="I202" s="39"/>
    </row>
    <row r="203" spans="1:9" x14ac:dyDescent="0.25">
      <c r="A203" s="39"/>
      <c r="B203" s="41"/>
      <c r="C203" s="4">
        <v>0</v>
      </c>
      <c r="D203" s="4">
        <v>0.01</v>
      </c>
      <c r="E203" s="4">
        <f t="shared" si="24"/>
        <v>0</v>
      </c>
      <c r="F203" s="13">
        <v>0</v>
      </c>
      <c r="G203" s="42"/>
      <c r="H203" s="40"/>
      <c r="I203" s="39"/>
    </row>
    <row r="204" spans="1:9" x14ac:dyDescent="0.25">
      <c r="A204" s="39"/>
      <c r="B204" s="41"/>
      <c r="C204" s="4">
        <v>0</v>
      </c>
      <c r="D204" s="4">
        <v>0.01</v>
      </c>
      <c r="E204" s="4">
        <f t="shared" si="24"/>
        <v>0</v>
      </c>
      <c r="F204" s="13">
        <v>0</v>
      </c>
      <c r="G204" s="42"/>
      <c r="H204" s="40"/>
      <c r="I204" s="39"/>
    </row>
    <row r="205" spans="1:9" x14ac:dyDescent="0.25">
      <c r="A205" s="39" t="s">
        <v>35</v>
      </c>
      <c r="B205" s="39">
        <v>0</v>
      </c>
      <c r="C205" s="4">
        <v>4</v>
      </c>
      <c r="D205" s="4">
        <v>0.01</v>
      </c>
      <c r="E205" s="4">
        <f t="shared" si="24"/>
        <v>400</v>
      </c>
      <c r="F205" s="13">
        <f t="shared" si="25"/>
        <v>2.6020599913279625</v>
      </c>
      <c r="G205" s="40">
        <f>AVERAGE(F205:F212)</f>
        <v>2.5195390371851025</v>
      </c>
      <c r="H205" s="40">
        <f t="shared" ref="H205" si="44">STDEV(F205:F212)</f>
        <v>0.37170562461217255</v>
      </c>
      <c r="I205" s="39">
        <f>H205/2.236</f>
        <v>0.16623686252780523</v>
      </c>
    </row>
    <row r="206" spans="1:9" x14ac:dyDescent="0.25">
      <c r="A206" s="39"/>
      <c r="B206" s="39"/>
      <c r="C206" s="4">
        <v>11</v>
      </c>
      <c r="D206" s="4">
        <v>0.01</v>
      </c>
      <c r="E206" s="4">
        <f t="shared" ref="E206:E252" si="45">C206/D206</f>
        <v>1100</v>
      </c>
      <c r="F206" s="13">
        <f t="shared" si="25"/>
        <v>3.0413926851582249</v>
      </c>
      <c r="G206" s="40"/>
      <c r="H206" s="40"/>
      <c r="I206" s="39"/>
    </row>
    <row r="207" spans="1:9" x14ac:dyDescent="0.25">
      <c r="A207" s="39"/>
      <c r="B207" s="39"/>
      <c r="C207" s="4">
        <v>3</v>
      </c>
      <c r="D207" s="4">
        <v>0.01</v>
      </c>
      <c r="E207" s="4">
        <f t="shared" si="45"/>
        <v>300</v>
      </c>
      <c r="F207" s="13">
        <f t="shared" si="25"/>
        <v>2.4771212547196626</v>
      </c>
      <c r="G207" s="40"/>
      <c r="H207" s="40"/>
      <c r="I207" s="39"/>
    </row>
    <row r="208" spans="1:9" x14ac:dyDescent="0.25">
      <c r="A208" s="39"/>
      <c r="B208" s="39"/>
      <c r="C208" s="4">
        <v>3</v>
      </c>
      <c r="D208" s="4">
        <v>0.01</v>
      </c>
      <c r="E208" s="4">
        <f t="shared" si="45"/>
        <v>300</v>
      </c>
      <c r="F208" s="13">
        <f t="shared" si="25"/>
        <v>2.4771212547196626</v>
      </c>
      <c r="G208" s="40"/>
      <c r="H208" s="40"/>
      <c r="I208" s="39"/>
    </row>
    <row r="209" spans="1:9" x14ac:dyDescent="0.25">
      <c r="A209" s="39"/>
      <c r="B209" s="39"/>
      <c r="C209" s="4">
        <v>1</v>
      </c>
      <c r="D209" s="4">
        <v>0.01</v>
      </c>
      <c r="E209" s="4">
        <f t="shared" si="45"/>
        <v>100</v>
      </c>
      <c r="F209" s="13">
        <f t="shared" si="25"/>
        <v>2</v>
      </c>
      <c r="G209" s="40"/>
      <c r="H209" s="40"/>
      <c r="I209" s="39"/>
    </row>
    <row r="210" spans="1:9" x14ac:dyDescent="0.25">
      <c r="A210" s="39"/>
      <c r="B210" s="39"/>
      <c r="C210" s="4"/>
      <c r="D210" s="4"/>
      <c r="E210" s="5"/>
      <c r="F210" s="13"/>
      <c r="G210" s="40"/>
      <c r="H210" s="40"/>
      <c r="I210" s="39"/>
    </row>
    <row r="211" spans="1:9" x14ac:dyDescent="0.25">
      <c r="A211" s="39"/>
      <c r="B211" s="39"/>
      <c r="C211" s="4"/>
      <c r="D211" s="4"/>
      <c r="E211" s="4"/>
      <c r="F211" s="13"/>
      <c r="G211" s="40"/>
      <c r="H211" s="40"/>
      <c r="I211" s="39"/>
    </row>
    <row r="212" spans="1:9" x14ac:dyDescent="0.25">
      <c r="A212" s="39"/>
      <c r="B212" s="39"/>
      <c r="C212" s="4"/>
      <c r="D212" s="4"/>
      <c r="E212" s="4"/>
      <c r="F212" s="13"/>
      <c r="G212" s="40"/>
      <c r="H212" s="40"/>
      <c r="I212" s="39"/>
    </row>
    <row r="213" spans="1:9" x14ac:dyDescent="0.25">
      <c r="A213" s="39"/>
      <c r="B213" s="41">
        <v>2</v>
      </c>
      <c r="C213" s="4">
        <v>0</v>
      </c>
      <c r="D213" s="4">
        <v>0.01</v>
      </c>
      <c r="E213" s="4">
        <f t="shared" si="45"/>
        <v>0</v>
      </c>
      <c r="F213" s="13">
        <v>0</v>
      </c>
      <c r="G213" s="42">
        <f t="shared" ref="G213" si="46">AVERAGE(F213:F220)</f>
        <v>0</v>
      </c>
      <c r="H213" s="40">
        <f t="shared" ref="H213" si="47">STDEV(F213:F220)</f>
        <v>0</v>
      </c>
      <c r="I213" s="39">
        <f t="shared" ref="I213" si="48">H213/2.8284</f>
        <v>0</v>
      </c>
    </row>
    <row r="214" spans="1:9" x14ac:dyDescent="0.25">
      <c r="A214" s="39"/>
      <c r="B214" s="41"/>
      <c r="C214" s="4">
        <v>0</v>
      </c>
      <c r="D214" s="4">
        <v>0.01</v>
      </c>
      <c r="E214" s="4">
        <f t="shared" si="45"/>
        <v>0</v>
      </c>
      <c r="F214" s="13">
        <v>0</v>
      </c>
      <c r="G214" s="42"/>
      <c r="H214" s="40"/>
      <c r="I214" s="39"/>
    </row>
    <row r="215" spans="1:9" x14ac:dyDescent="0.25">
      <c r="A215" s="39"/>
      <c r="B215" s="41"/>
      <c r="C215" s="4">
        <v>0</v>
      </c>
      <c r="D215" s="4">
        <v>0.01</v>
      </c>
      <c r="E215" s="4">
        <f t="shared" si="45"/>
        <v>0</v>
      </c>
      <c r="F215" s="13">
        <v>0</v>
      </c>
      <c r="G215" s="42"/>
      <c r="H215" s="40"/>
      <c r="I215" s="39"/>
    </row>
    <row r="216" spans="1:9" x14ac:dyDescent="0.25">
      <c r="A216" s="39"/>
      <c r="B216" s="41"/>
      <c r="C216" s="4">
        <v>0</v>
      </c>
      <c r="D216" s="4">
        <v>0.01</v>
      </c>
      <c r="E216" s="4">
        <f t="shared" si="45"/>
        <v>0</v>
      </c>
      <c r="F216" s="13">
        <v>0</v>
      </c>
      <c r="G216" s="42"/>
      <c r="H216" s="40"/>
      <c r="I216" s="39"/>
    </row>
    <row r="217" spans="1:9" x14ac:dyDescent="0.25">
      <c r="A217" s="39"/>
      <c r="B217" s="41"/>
      <c r="C217" s="4">
        <v>0</v>
      </c>
      <c r="D217" s="4">
        <v>0.01</v>
      </c>
      <c r="E217" s="4">
        <f t="shared" si="45"/>
        <v>0</v>
      </c>
      <c r="F217" s="13">
        <v>0</v>
      </c>
      <c r="G217" s="42"/>
      <c r="H217" s="40"/>
      <c r="I217" s="39"/>
    </row>
    <row r="218" spans="1:9" x14ac:dyDescent="0.25">
      <c r="A218" s="39"/>
      <c r="B218" s="41"/>
      <c r="C218" s="4">
        <v>0</v>
      </c>
      <c r="D218" s="4">
        <v>0.01</v>
      </c>
      <c r="E218" s="4">
        <f t="shared" si="45"/>
        <v>0</v>
      </c>
      <c r="F218" s="13">
        <v>0</v>
      </c>
      <c r="G218" s="42"/>
      <c r="H218" s="40"/>
      <c r="I218" s="39"/>
    </row>
    <row r="219" spans="1:9" x14ac:dyDescent="0.25">
      <c r="A219" s="39"/>
      <c r="B219" s="41"/>
      <c r="C219" s="4">
        <v>0</v>
      </c>
      <c r="D219" s="4">
        <v>0.01</v>
      </c>
      <c r="E219" s="4">
        <f t="shared" si="45"/>
        <v>0</v>
      </c>
      <c r="F219" s="13">
        <v>0</v>
      </c>
      <c r="G219" s="42"/>
      <c r="H219" s="40"/>
      <c r="I219" s="39"/>
    </row>
    <row r="220" spans="1:9" x14ac:dyDescent="0.25">
      <c r="A220" s="39"/>
      <c r="B220" s="41"/>
      <c r="C220" s="4">
        <v>0</v>
      </c>
      <c r="D220" s="4">
        <v>0.01</v>
      </c>
      <c r="E220" s="4">
        <f t="shared" si="45"/>
        <v>0</v>
      </c>
      <c r="F220" s="13">
        <v>0</v>
      </c>
      <c r="G220" s="42"/>
      <c r="H220" s="40"/>
      <c r="I220" s="39"/>
    </row>
    <row r="221" spans="1:9" x14ac:dyDescent="0.25">
      <c r="A221" s="39"/>
      <c r="B221" s="39">
        <v>4</v>
      </c>
      <c r="C221" s="4">
        <v>0</v>
      </c>
      <c r="D221" s="4">
        <v>0.01</v>
      </c>
      <c r="E221" s="4">
        <f t="shared" si="45"/>
        <v>0</v>
      </c>
      <c r="F221" s="13">
        <v>0</v>
      </c>
      <c r="G221" s="40">
        <f t="shared" ref="G221" si="49">AVERAGE(F221:F228)</f>
        <v>0</v>
      </c>
      <c r="H221" s="40">
        <f t="shared" ref="H221" si="50">STDEV(F221:F228)</f>
        <v>0</v>
      </c>
      <c r="I221" s="39">
        <f t="shared" ref="I221" si="51">H221/2.8284</f>
        <v>0</v>
      </c>
    </row>
    <row r="222" spans="1:9" x14ac:dyDescent="0.25">
      <c r="A222" s="39"/>
      <c r="B222" s="39"/>
      <c r="C222" s="4">
        <v>0</v>
      </c>
      <c r="D222" s="4">
        <v>0.01</v>
      </c>
      <c r="E222" s="4">
        <f t="shared" si="45"/>
        <v>0</v>
      </c>
      <c r="F222" s="13">
        <v>0</v>
      </c>
      <c r="G222" s="40"/>
      <c r="H222" s="40"/>
      <c r="I222" s="39"/>
    </row>
    <row r="223" spans="1:9" x14ac:dyDescent="0.25">
      <c r="A223" s="39"/>
      <c r="B223" s="39"/>
      <c r="C223" s="4">
        <v>0</v>
      </c>
      <c r="D223" s="4">
        <v>0.01</v>
      </c>
      <c r="E223" s="4">
        <f t="shared" si="45"/>
        <v>0</v>
      </c>
      <c r="F223" s="13">
        <v>0</v>
      </c>
      <c r="G223" s="40"/>
      <c r="H223" s="40"/>
      <c r="I223" s="39"/>
    </row>
    <row r="224" spans="1:9" x14ac:dyDescent="0.25">
      <c r="A224" s="39"/>
      <c r="B224" s="39"/>
      <c r="C224" s="4">
        <v>0</v>
      </c>
      <c r="D224" s="4">
        <v>0.01</v>
      </c>
      <c r="E224" s="4">
        <f t="shared" si="45"/>
        <v>0</v>
      </c>
      <c r="F224" s="13">
        <v>0</v>
      </c>
      <c r="G224" s="40"/>
      <c r="H224" s="40"/>
      <c r="I224" s="39"/>
    </row>
    <row r="225" spans="1:9" x14ac:dyDescent="0.25">
      <c r="A225" s="39"/>
      <c r="B225" s="39"/>
      <c r="C225" s="4">
        <v>0</v>
      </c>
      <c r="D225" s="4">
        <v>0.01</v>
      </c>
      <c r="E225" s="4">
        <f t="shared" si="45"/>
        <v>0</v>
      </c>
      <c r="F225" s="13">
        <v>0</v>
      </c>
      <c r="G225" s="40"/>
      <c r="H225" s="40"/>
      <c r="I225" s="39"/>
    </row>
    <row r="226" spans="1:9" x14ac:dyDescent="0.25">
      <c r="A226" s="39"/>
      <c r="B226" s="39"/>
      <c r="C226" s="4">
        <v>0</v>
      </c>
      <c r="D226" s="4">
        <v>0.01</v>
      </c>
      <c r="E226" s="4">
        <f t="shared" si="45"/>
        <v>0</v>
      </c>
      <c r="F226" s="13">
        <v>0</v>
      </c>
      <c r="G226" s="40"/>
      <c r="H226" s="40"/>
      <c r="I226" s="39"/>
    </row>
    <row r="227" spans="1:9" x14ac:dyDescent="0.25">
      <c r="A227" s="39"/>
      <c r="B227" s="39"/>
      <c r="C227" s="4">
        <v>0</v>
      </c>
      <c r="D227" s="4">
        <v>0.01</v>
      </c>
      <c r="E227" s="4">
        <f t="shared" si="45"/>
        <v>0</v>
      </c>
      <c r="F227" s="13">
        <v>0</v>
      </c>
      <c r="G227" s="40"/>
      <c r="H227" s="40"/>
      <c r="I227" s="39"/>
    </row>
    <row r="228" spans="1:9" x14ac:dyDescent="0.25">
      <c r="A228" s="39"/>
      <c r="B228" s="39"/>
      <c r="C228" s="4">
        <v>0</v>
      </c>
      <c r="D228" s="4">
        <v>0.01</v>
      </c>
      <c r="E228" s="4">
        <f t="shared" si="45"/>
        <v>0</v>
      </c>
      <c r="F228" s="13">
        <v>0</v>
      </c>
      <c r="G228" s="40"/>
      <c r="H228" s="40"/>
      <c r="I228" s="39"/>
    </row>
    <row r="229" spans="1:9" x14ac:dyDescent="0.25">
      <c r="A229" s="39"/>
      <c r="B229" s="41">
        <v>8</v>
      </c>
      <c r="C229" s="4">
        <v>0</v>
      </c>
      <c r="D229" s="4">
        <v>0.01</v>
      </c>
      <c r="E229" s="4">
        <f t="shared" si="45"/>
        <v>0</v>
      </c>
      <c r="F229" s="13">
        <v>0</v>
      </c>
      <c r="G229" s="42">
        <f t="shared" ref="G229" si="52">AVERAGE(F229:F236)</f>
        <v>0</v>
      </c>
      <c r="H229" s="40">
        <f t="shared" ref="H229" si="53">STDEV(F229:F236)</f>
        <v>0</v>
      </c>
      <c r="I229" s="39">
        <f t="shared" ref="I229" si="54">H229/2.8284</f>
        <v>0</v>
      </c>
    </row>
    <row r="230" spans="1:9" x14ac:dyDescent="0.25">
      <c r="A230" s="39"/>
      <c r="B230" s="41"/>
      <c r="C230" s="4">
        <v>0</v>
      </c>
      <c r="D230" s="4">
        <v>0.01</v>
      </c>
      <c r="E230" s="4">
        <f t="shared" si="45"/>
        <v>0</v>
      </c>
      <c r="F230" s="13">
        <v>0</v>
      </c>
      <c r="G230" s="42"/>
      <c r="H230" s="40"/>
      <c r="I230" s="39"/>
    </row>
    <row r="231" spans="1:9" x14ac:dyDescent="0.25">
      <c r="A231" s="39"/>
      <c r="B231" s="41"/>
      <c r="C231" s="4">
        <v>0</v>
      </c>
      <c r="D231" s="4">
        <v>0.01</v>
      </c>
      <c r="E231" s="4">
        <f t="shared" si="45"/>
        <v>0</v>
      </c>
      <c r="F231" s="13">
        <v>0</v>
      </c>
      <c r="G231" s="42"/>
      <c r="H231" s="40"/>
      <c r="I231" s="39"/>
    </row>
    <row r="232" spans="1:9" x14ac:dyDescent="0.25">
      <c r="A232" s="39"/>
      <c r="B232" s="41"/>
      <c r="C232" s="4">
        <v>0</v>
      </c>
      <c r="D232" s="4">
        <v>0.01</v>
      </c>
      <c r="E232" s="4">
        <f t="shared" si="45"/>
        <v>0</v>
      </c>
      <c r="F232" s="13">
        <v>0</v>
      </c>
      <c r="G232" s="42"/>
      <c r="H232" s="40"/>
      <c r="I232" s="39"/>
    </row>
    <row r="233" spans="1:9" x14ac:dyDescent="0.25">
      <c r="A233" s="39"/>
      <c r="B233" s="41"/>
      <c r="C233" s="4">
        <v>0</v>
      </c>
      <c r="D233" s="4">
        <v>0.01</v>
      </c>
      <c r="E233" s="4">
        <f t="shared" si="45"/>
        <v>0</v>
      </c>
      <c r="F233" s="13">
        <v>0</v>
      </c>
      <c r="G233" s="42"/>
      <c r="H233" s="40"/>
      <c r="I233" s="39"/>
    </row>
    <row r="234" spans="1:9" x14ac:dyDescent="0.25">
      <c r="A234" s="39"/>
      <c r="B234" s="41"/>
      <c r="C234" s="4">
        <v>0</v>
      </c>
      <c r="D234" s="4">
        <v>0.01</v>
      </c>
      <c r="E234" s="4">
        <f t="shared" si="45"/>
        <v>0</v>
      </c>
      <c r="F234" s="13">
        <v>0</v>
      </c>
      <c r="G234" s="42"/>
      <c r="H234" s="40"/>
      <c r="I234" s="39"/>
    </row>
    <row r="235" spans="1:9" x14ac:dyDescent="0.25">
      <c r="A235" s="39"/>
      <c r="B235" s="41"/>
      <c r="C235" s="4">
        <v>0</v>
      </c>
      <c r="D235" s="4">
        <v>0.01</v>
      </c>
      <c r="E235" s="4">
        <f t="shared" si="45"/>
        <v>0</v>
      </c>
      <c r="F235" s="13">
        <v>0</v>
      </c>
      <c r="G235" s="42"/>
      <c r="H235" s="40"/>
      <c r="I235" s="39"/>
    </row>
    <row r="236" spans="1:9" x14ac:dyDescent="0.25">
      <c r="A236" s="39"/>
      <c r="B236" s="41"/>
      <c r="C236" s="4">
        <v>0</v>
      </c>
      <c r="D236" s="4">
        <v>0.01</v>
      </c>
      <c r="E236" s="4">
        <f t="shared" si="45"/>
        <v>0</v>
      </c>
      <c r="F236" s="13">
        <v>0</v>
      </c>
      <c r="G236" s="42"/>
      <c r="H236" s="40"/>
      <c r="I236" s="39"/>
    </row>
    <row r="237" spans="1:9" x14ac:dyDescent="0.25">
      <c r="A237" s="39"/>
      <c r="B237" s="39">
        <v>12</v>
      </c>
      <c r="C237" s="4">
        <v>0</v>
      </c>
      <c r="D237" s="4">
        <v>0.01</v>
      </c>
      <c r="E237" s="4">
        <f t="shared" si="45"/>
        <v>0</v>
      </c>
      <c r="F237" s="13">
        <v>0</v>
      </c>
      <c r="G237" s="40">
        <f t="shared" ref="G237" si="55">AVERAGE(F237:F244)</f>
        <v>0</v>
      </c>
      <c r="H237" s="40">
        <f t="shared" ref="H237" si="56">STDEV(F237:F244)</f>
        <v>0</v>
      </c>
      <c r="I237" s="39">
        <f t="shared" ref="I237" si="57">H237/2.8284</f>
        <v>0</v>
      </c>
    </row>
    <row r="238" spans="1:9" x14ac:dyDescent="0.25">
      <c r="A238" s="39"/>
      <c r="B238" s="39"/>
      <c r="C238" s="4">
        <v>0</v>
      </c>
      <c r="D238" s="4">
        <v>0.01</v>
      </c>
      <c r="E238" s="4">
        <f t="shared" si="45"/>
        <v>0</v>
      </c>
      <c r="F238" s="13">
        <v>0</v>
      </c>
      <c r="G238" s="40"/>
      <c r="H238" s="40"/>
      <c r="I238" s="39"/>
    </row>
    <row r="239" spans="1:9" x14ac:dyDescent="0.25">
      <c r="A239" s="39"/>
      <c r="B239" s="39"/>
      <c r="C239" s="4">
        <v>0</v>
      </c>
      <c r="D239" s="4">
        <v>0.01</v>
      </c>
      <c r="E239" s="4">
        <f t="shared" si="45"/>
        <v>0</v>
      </c>
      <c r="F239" s="13">
        <v>0</v>
      </c>
      <c r="G239" s="40"/>
      <c r="H239" s="40"/>
      <c r="I239" s="39"/>
    </row>
    <row r="240" spans="1:9" x14ac:dyDescent="0.25">
      <c r="A240" s="39"/>
      <c r="B240" s="39"/>
      <c r="C240" s="4">
        <v>0</v>
      </c>
      <c r="D240" s="4">
        <v>0.01</v>
      </c>
      <c r="E240" s="4">
        <f t="shared" si="45"/>
        <v>0</v>
      </c>
      <c r="F240" s="13">
        <v>0</v>
      </c>
      <c r="G240" s="40"/>
      <c r="H240" s="40"/>
      <c r="I240" s="39"/>
    </row>
    <row r="241" spans="1:9" x14ac:dyDescent="0.25">
      <c r="A241" s="39"/>
      <c r="B241" s="39"/>
      <c r="C241" s="4">
        <v>0</v>
      </c>
      <c r="D241" s="4">
        <v>0.01</v>
      </c>
      <c r="E241" s="4">
        <f t="shared" si="45"/>
        <v>0</v>
      </c>
      <c r="F241" s="13">
        <v>0</v>
      </c>
      <c r="G241" s="40"/>
      <c r="H241" s="40"/>
      <c r="I241" s="39"/>
    </row>
    <row r="242" spans="1:9" x14ac:dyDescent="0.25">
      <c r="A242" s="39"/>
      <c r="B242" s="39"/>
      <c r="C242" s="4">
        <v>0</v>
      </c>
      <c r="D242" s="4">
        <v>0.01</v>
      </c>
      <c r="E242" s="4">
        <f t="shared" si="45"/>
        <v>0</v>
      </c>
      <c r="F242" s="13">
        <v>0</v>
      </c>
      <c r="G242" s="40"/>
      <c r="H242" s="40"/>
      <c r="I242" s="39"/>
    </row>
    <row r="243" spans="1:9" x14ac:dyDescent="0.25">
      <c r="A243" s="39"/>
      <c r="B243" s="39"/>
      <c r="C243" s="4">
        <v>0</v>
      </c>
      <c r="D243" s="4">
        <v>0.01</v>
      </c>
      <c r="E243" s="4">
        <f t="shared" si="45"/>
        <v>0</v>
      </c>
      <c r="F243" s="13">
        <v>0</v>
      </c>
      <c r="G243" s="40"/>
      <c r="H243" s="40"/>
      <c r="I243" s="39"/>
    </row>
    <row r="244" spans="1:9" x14ac:dyDescent="0.25">
      <c r="A244" s="39"/>
      <c r="B244" s="39"/>
      <c r="C244" s="4">
        <v>0</v>
      </c>
      <c r="D244" s="4">
        <v>0.01</v>
      </c>
      <c r="E244" s="4">
        <f t="shared" si="45"/>
        <v>0</v>
      </c>
      <c r="F244" s="13">
        <v>0</v>
      </c>
      <c r="G244" s="40"/>
      <c r="H244" s="40"/>
      <c r="I244" s="39"/>
    </row>
    <row r="245" spans="1:9" x14ac:dyDescent="0.25">
      <c r="A245" s="39"/>
      <c r="B245" s="41">
        <v>24</v>
      </c>
      <c r="C245" s="4">
        <v>0</v>
      </c>
      <c r="D245" s="4">
        <v>0.01</v>
      </c>
      <c r="E245" s="4">
        <f t="shared" si="45"/>
        <v>0</v>
      </c>
      <c r="F245" s="13">
        <v>0</v>
      </c>
      <c r="G245" s="42">
        <f t="shared" ref="G245" si="58">AVERAGE(F245:F252)</f>
        <v>0</v>
      </c>
      <c r="H245" s="40">
        <f t="shared" ref="H245" si="59">STDEV(F245:F252)</f>
        <v>0</v>
      </c>
      <c r="I245" s="39">
        <f>H245/2.4495</f>
        <v>0</v>
      </c>
    </row>
    <row r="246" spans="1:9" x14ac:dyDescent="0.25">
      <c r="A246" s="39"/>
      <c r="B246" s="41"/>
      <c r="C246" s="4">
        <v>0</v>
      </c>
      <c r="D246" s="4">
        <v>0.01</v>
      </c>
      <c r="E246" s="4">
        <f t="shared" si="45"/>
        <v>0</v>
      </c>
      <c r="F246" s="13">
        <v>0</v>
      </c>
      <c r="G246" s="42"/>
      <c r="H246" s="40"/>
      <c r="I246" s="39"/>
    </row>
    <row r="247" spans="1:9" x14ac:dyDescent="0.25">
      <c r="A247" s="39"/>
      <c r="B247" s="41"/>
      <c r="C247" s="4">
        <v>0</v>
      </c>
      <c r="D247" s="4">
        <v>0.01</v>
      </c>
      <c r="E247" s="4">
        <f t="shared" si="45"/>
        <v>0</v>
      </c>
      <c r="F247" s="13">
        <v>0</v>
      </c>
      <c r="G247" s="42"/>
      <c r="H247" s="40"/>
      <c r="I247" s="39"/>
    </row>
    <row r="248" spans="1:9" x14ac:dyDescent="0.25">
      <c r="A248" s="39"/>
      <c r="B248" s="41"/>
      <c r="C248" s="4">
        <v>0</v>
      </c>
      <c r="D248" s="4">
        <v>0.01</v>
      </c>
      <c r="E248" s="4">
        <f t="shared" si="45"/>
        <v>0</v>
      </c>
      <c r="F248" s="13">
        <v>0</v>
      </c>
      <c r="G248" s="42"/>
      <c r="H248" s="40"/>
      <c r="I248" s="39"/>
    </row>
    <row r="249" spans="1:9" x14ac:dyDescent="0.25">
      <c r="A249" s="39"/>
      <c r="B249" s="41"/>
      <c r="C249" s="4">
        <v>0</v>
      </c>
      <c r="D249" s="4">
        <v>0.01</v>
      </c>
      <c r="E249" s="4">
        <f t="shared" si="45"/>
        <v>0</v>
      </c>
      <c r="F249" s="13">
        <v>0</v>
      </c>
      <c r="G249" s="42"/>
      <c r="H249" s="40"/>
      <c r="I249" s="39"/>
    </row>
    <row r="250" spans="1:9" x14ac:dyDescent="0.25">
      <c r="A250" s="39"/>
      <c r="B250" s="41"/>
      <c r="C250" s="4">
        <v>0</v>
      </c>
      <c r="D250" s="4">
        <v>0.01</v>
      </c>
      <c r="E250" s="4">
        <f t="shared" si="45"/>
        <v>0</v>
      </c>
      <c r="F250" s="13">
        <v>0</v>
      </c>
      <c r="G250" s="42"/>
      <c r="H250" s="40"/>
      <c r="I250" s="39"/>
    </row>
    <row r="251" spans="1:9" x14ac:dyDescent="0.25">
      <c r="A251" s="39"/>
      <c r="B251" s="41"/>
      <c r="C251" s="4">
        <v>0</v>
      </c>
      <c r="D251" s="4">
        <v>0.01</v>
      </c>
      <c r="E251" s="4">
        <f t="shared" si="45"/>
        <v>0</v>
      </c>
      <c r="F251" s="13">
        <v>0</v>
      </c>
      <c r="G251" s="42"/>
      <c r="H251" s="40"/>
      <c r="I251" s="39"/>
    </row>
    <row r="252" spans="1:9" x14ac:dyDescent="0.25">
      <c r="A252" s="39"/>
      <c r="B252" s="41"/>
      <c r="C252" s="4">
        <v>0</v>
      </c>
      <c r="D252" s="4">
        <v>0.01</v>
      </c>
      <c r="E252" s="4">
        <f t="shared" si="45"/>
        <v>0</v>
      </c>
      <c r="F252" s="13">
        <v>0</v>
      </c>
      <c r="G252" s="42"/>
      <c r="H252" s="40"/>
      <c r="I252" s="39"/>
    </row>
  </sheetData>
  <mergeCells count="125">
    <mergeCell ref="G229:G236"/>
    <mergeCell ref="H229:H236"/>
    <mergeCell ref="I229:I236"/>
    <mergeCell ref="H181:H188"/>
    <mergeCell ref="I181:I188"/>
    <mergeCell ref="A205:A252"/>
    <mergeCell ref="B205:B212"/>
    <mergeCell ref="G205:G212"/>
    <mergeCell ref="H205:H212"/>
    <mergeCell ref="I205:I212"/>
    <mergeCell ref="B213:B220"/>
    <mergeCell ref="G213:G220"/>
    <mergeCell ref="H213:H220"/>
    <mergeCell ref="I213:I220"/>
    <mergeCell ref="B221:B228"/>
    <mergeCell ref="B237:B244"/>
    <mergeCell ref="G237:G244"/>
    <mergeCell ref="H237:H244"/>
    <mergeCell ref="I237:I244"/>
    <mergeCell ref="B245:B252"/>
    <mergeCell ref="G245:G252"/>
    <mergeCell ref="H245:H252"/>
    <mergeCell ref="I245:I252"/>
    <mergeCell ref="G221:G228"/>
    <mergeCell ref="H221:H228"/>
    <mergeCell ref="I221:I228"/>
    <mergeCell ref="B229:B236"/>
    <mergeCell ref="I133:I140"/>
    <mergeCell ref="A157:A204"/>
    <mergeCell ref="B157:B164"/>
    <mergeCell ref="G157:G164"/>
    <mergeCell ref="H157:H164"/>
    <mergeCell ref="I157:I164"/>
    <mergeCell ref="B165:B172"/>
    <mergeCell ref="G165:G172"/>
    <mergeCell ref="H165:H172"/>
    <mergeCell ref="I165:I172"/>
    <mergeCell ref="B173:B180"/>
    <mergeCell ref="B189:B196"/>
    <mergeCell ref="G189:G196"/>
    <mergeCell ref="H189:H196"/>
    <mergeCell ref="I189:I196"/>
    <mergeCell ref="B197:B204"/>
    <mergeCell ref="G197:G204"/>
    <mergeCell ref="H197:H204"/>
    <mergeCell ref="I197:I204"/>
    <mergeCell ref="G173:G180"/>
    <mergeCell ref="H173:H180"/>
    <mergeCell ref="I173:I180"/>
    <mergeCell ref="B181:B188"/>
    <mergeCell ref="G181:G188"/>
    <mergeCell ref="A109:A156"/>
    <mergeCell ref="B109:B116"/>
    <mergeCell ref="G109:G116"/>
    <mergeCell ref="H109:H116"/>
    <mergeCell ref="I109:I116"/>
    <mergeCell ref="B117:B124"/>
    <mergeCell ref="G117:G124"/>
    <mergeCell ref="H117:H124"/>
    <mergeCell ref="I117:I124"/>
    <mergeCell ref="B125:B132"/>
    <mergeCell ref="B141:B148"/>
    <mergeCell ref="G141:G148"/>
    <mergeCell ref="H141:H148"/>
    <mergeCell ref="I141:I148"/>
    <mergeCell ref="B149:B156"/>
    <mergeCell ref="G149:G156"/>
    <mergeCell ref="H149:H156"/>
    <mergeCell ref="I149:I156"/>
    <mergeCell ref="G125:G132"/>
    <mergeCell ref="H125:H132"/>
    <mergeCell ref="I125:I132"/>
    <mergeCell ref="B133:B140"/>
    <mergeCell ref="G133:G140"/>
    <mergeCell ref="H133:H140"/>
    <mergeCell ref="B93:B100"/>
    <mergeCell ref="G93:G100"/>
    <mergeCell ref="H93:H100"/>
    <mergeCell ref="I93:I100"/>
    <mergeCell ref="B101:B108"/>
    <mergeCell ref="G101:G108"/>
    <mergeCell ref="H101:H108"/>
    <mergeCell ref="I101:I108"/>
    <mergeCell ref="H29:H34"/>
    <mergeCell ref="I29:I34"/>
    <mergeCell ref="B69:B80"/>
    <mergeCell ref="G69:G80"/>
    <mergeCell ref="H69:H80"/>
    <mergeCell ref="I69:I80"/>
    <mergeCell ref="B81:B92"/>
    <mergeCell ref="G81:G92"/>
    <mergeCell ref="H81:H92"/>
    <mergeCell ref="I81:I92"/>
    <mergeCell ref="B49:B56"/>
    <mergeCell ref="G49:G56"/>
    <mergeCell ref="H49:H56"/>
    <mergeCell ref="I49:I56"/>
    <mergeCell ref="B57:B68"/>
    <mergeCell ref="G57:G68"/>
    <mergeCell ref="H57:H68"/>
    <mergeCell ref="I57:I68"/>
    <mergeCell ref="A1:I1"/>
    <mergeCell ref="A5:A48"/>
    <mergeCell ref="B5:B12"/>
    <mergeCell ref="G5:G12"/>
    <mergeCell ref="H5:H12"/>
    <mergeCell ref="I5:I12"/>
    <mergeCell ref="B13:B20"/>
    <mergeCell ref="G13:G20"/>
    <mergeCell ref="H13:H20"/>
    <mergeCell ref="I13:I20"/>
    <mergeCell ref="B35:B40"/>
    <mergeCell ref="G35:G40"/>
    <mergeCell ref="H35:H40"/>
    <mergeCell ref="I35:I40"/>
    <mergeCell ref="B41:B48"/>
    <mergeCell ref="G41:G48"/>
    <mergeCell ref="H41:H48"/>
    <mergeCell ref="I41:I48"/>
    <mergeCell ref="B21:B28"/>
    <mergeCell ref="G21:G28"/>
    <mergeCell ref="H21:H28"/>
    <mergeCell ref="I21:I28"/>
    <mergeCell ref="B29:B34"/>
    <mergeCell ref="G29:G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="85" zoomScaleNormal="85" workbookViewId="0">
      <selection activeCell="D133" sqref="D133"/>
    </sheetView>
  </sheetViews>
  <sheetFormatPr defaultRowHeight="15" x14ac:dyDescent="0.25"/>
  <cols>
    <col min="1" max="1" width="14.85546875" customWidth="1"/>
    <col min="2" max="2" width="17" customWidth="1"/>
    <col min="3" max="3" width="12.7109375" customWidth="1"/>
    <col min="4" max="8" width="8.85546875"/>
    <col min="9" max="9" width="14.85546875" customWidth="1"/>
  </cols>
  <sheetData>
    <row r="1" spans="1:9" ht="20.25" thickBot="1" x14ac:dyDescent="0.35">
      <c r="A1" s="38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22</v>
      </c>
    </row>
    <row r="3" spans="1:9" x14ac:dyDescent="0.25">
      <c r="I3">
        <f>SQRT(4)</f>
        <v>2</v>
      </c>
    </row>
    <row r="4" spans="1:9" x14ac:dyDescent="0.25">
      <c r="A4" t="s">
        <v>0</v>
      </c>
      <c r="B4" t="s">
        <v>10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1" t="s">
        <v>12</v>
      </c>
      <c r="I4" s="31" t="s">
        <v>13</v>
      </c>
    </row>
    <row r="5" spans="1:9" x14ac:dyDescent="0.25">
      <c r="A5" s="52" t="s">
        <v>16</v>
      </c>
      <c r="B5" s="53">
        <v>0</v>
      </c>
      <c r="C5" s="3">
        <v>20</v>
      </c>
      <c r="D5" s="4">
        <v>1E-3</v>
      </c>
      <c r="E5" s="4">
        <f>C5/D5</f>
        <v>20000</v>
      </c>
      <c r="F5" s="6">
        <f>LOG(E5)</f>
        <v>4.3010299956639813</v>
      </c>
      <c r="G5" s="69">
        <f>AVERAGE(F5:F8)</f>
        <v>4.8471930813155275</v>
      </c>
      <c r="H5" s="54">
        <f>STDEV(F5:F8)</f>
        <v>0.58375422051376591</v>
      </c>
      <c r="I5" s="52">
        <f>H5/1.732</f>
        <v>0.33704054302180481</v>
      </c>
    </row>
    <row r="6" spans="1:9" x14ac:dyDescent="0.25">
      <c r="A6" s="52"/>
      <c r="B6" s="53"/>
      <c r="C6" s="3">
        <v>60</v>
      </c>
      <c r="D6" s="4">
        <v>1E-3</v>
      </c>
      <c r="E6" s="4">
        <f t="shared" ref="E6:E131" si="0">C6/D6</f>
        <v>60000</v>
      </c>
      <c r="F6" s="6">
        <f t="shared" ref="F6:F111" si="1">LOG(E6)</f>
        <v>4.7781512503836439</v>
      </c>
      <c r="G6" s="69"/>
      <c r="H6" s="54"/>
      <c r="I6" s="52"/>
    </row>
    <row r="7" spans="1:9" x14ac:dyDescent="0.25">
      <c r="A7" s="52"/>
      <c r="B7" s="53"/>
      <c r="C7" s="3">
        <v>290</v>
      </c>
      <c r="D7" s="4">
        <v>1E-3</v>
      </c>
      <c r="E7" s="4">
        <f t="shared" si="0"/>
        <v>290000</v>
      </c>
      <c r="F7" s="6">
        <f t="shared" si="1"/>
        <v>5.4623979978989565</v>
      </c>
      <c r="G7" s="69"/>
      <c r="H7" s="54"/>
      <c r="I7" s="52"/>
    </row>
    <row r="8" spans="1:9" x14ac:dyDescent="0.25">
      <c r="A8" s="52"/>
      <c r="B8" s="53"/>
      <c r="C8" s="3"/>
      <c r="D8" s="4"/>
      <c r="E8" s="4"/>
      <c r="F8" s="6"/>
      <c r="G8" s="69"/>
      <c r="H8" s="54"/>
      <c r="I8" s="52"/>
    </row>
    <row r="9" spans="1:9" x14ac:dyDescent="0.25">
      <c r="A9" s="52"/>
      <c r="B9" s="53">
        <v>2</v>
      </c>
      <c r="C9" s="3">
        <v>30</v>
      </c>
      <c r="D9" s="7">
        <v>1E-3</v>
      </c>
      <c r="E9" s="7">
        <f t="shared" si="0"/>
        <v>30000</v>
      </c>
      <c r="F9" s="8">
        <f t="shared" si="1"/>
        <v>4.4771212547196626</v>
      </c>
      <c r="G9" s="69">
        <f>AVERAGE(F9:F12)</f>
        <v>4.8106117515477118</v>
      </c>
      <c r="H9" s="54">
        <f t="shared" ref="H9" si="2">STDEV(F9:F12)</f>
        <v>0.26656286619411868</v>
      </c>
      <c r="I9" s="52">
        <f t="shared" ref="I9" si="3">H9/2</f>
        <v>0.13328143309705934</v>
      </c>
    </row>
    <row r="10" spans="1:9" x14ac:dyDescent="0.25">
      <c r="A10" s="52"/>
      <c r="B10" s="53"/>
      <c r="C10" s="3">
        <v>60</v>
      </c>
      <c r="D10" s="7">
        <v>1E-3</v>
      </c>
      <c r="E10" s="7">
        <f t="shared" si="0"/>
        <v>60000</v>
      </c>
      <c r="F10" s="8">
        <f t="shared" si="1"/>
        <v>4.7781512503836439</v>
      </c>
      <c r="G10" s="69"/>
      <c r="H10" s="54"/>
      <c r="I10" s="52"/>
    </row>
    <row r="11" spans="1:9" x14ac:dyDescent="0.25">
      <c r="A11" s="52"/>
      <c r="B11" s="53"/>
      <c r="C11" s="3">
        <v>133</v>
      </c>
      <c r="D11" s="7">
        <v>1E-3</v>
      </c>
      <c r="E11" s="7">
        <f t="shared" si="0"/>
        <v>133000</v>
      </c>
      <c r="F11" s="8">
        <f t="shared" si="1"/>
        <v>5.1238516409670858</v>
      </c>
      <c r="G11" s="69"/>
      <c r="H11" s="54"/>
      <c r="I11" s="52"/>
    </row>
    <row r="12" spans="1:9" x14ac:dyDescent="0.25">
      <c r="A12" s="52"/>
      <c r="B12" s="53"/>
      <c r="C12" s="3">
        <v>73</v>
      </c>
      <c r="D12" s="7">
        <v>1E-3</v>
      </c>
      <c r="E12" s="7">
        <f t="shared" si="0"/>
        <v>73000</v>
      </c>
      <c r="F12" s="8">
        <f t="shared" si="1"/>
        <v>4.8633228601204559</v>
      </c>
      <c r="G12" s="69"/>
      <c r="H12" s="54"/>
      <c r="I12" s="52"/>
    </row>
    <row r="13" spans="1:9" x14ac:dyDescent="0.25">
      <c r="A13" s="52"/>
      <c r="B13" s="53">
        <v>4</v>
      </c>
      <c r="C13" s="3">
        <v>37</v>
      </c>
      <c r="D13" s="4">
        <v>1E-3</v>
      </c>
      <c r="E13" s="4">
        <f>C13/D13</f>
        <v>37000</v>
      </c>
      <c r="F13" s="6">
        <f>LOG(E13)</f>
        <v>4.568201724066995</v>
      </c>
      <c r="G13" s="69">
        <f>AVERAGE(F13:F16)</f>
        <v>4.7262413894240005</v>
      </c>
      <c r="H13" s="54">
        <f t="shared" ref="H13" si="4">STDEV(F13:F16)</f>
        <v>0.15555686422332127</v>
      </c>
      <c r="I13" s="52">
        <f t="shared" ref="I13" si="5">H13/2</f>
        <v>7.7778432111660634E-2</v>
      </c>
    </row>
    <row r="14" spans="1:9" x14ac:dyDescent="0.25">
      <c r="A14" s="52"/>
      <c r="B14" s="53"/>
      <c r="C14" s="3">
        <v>48</v>
      </c>
      <c r="D14" s="4">
        <v>1E-3</v>
      </c>
      <c r="E14" s="4">
        <f t="shared" ref="E14:E20" si="6">C14/D14</f>
        <v>48000</v>
      </c>
      <c r="F14" s="6">
        <f t="shared" ref="F14:F20" si="7">LOG(E14)</f>
        <v>4.6812412373755876</v>
      </c>
      <c r="G14" s="69"/>
      <c r="H14" s="54"/>
      <c r="I14" s="52"/>
    </row>
    <row r="15" spans="1:9" x14ac:dyDescent="0.25">
      <c r="A15" s="52"/>
      <c r="B15" s="53"/>
      <c r="C15" s="3">
        <v>52</v>
      </c>
      <c r="D15" s="4">
        <v>1E-3</v>
      </c>
      <c r="E15" s="4">
        <f t="shared" si="6"/>
        <v>52000</v>
      </c>
      <c r="F15" s="6">
        <f t="shared" si="7"/>
        <v>4.7160033436347994</v>
      </c>
      <c r="G15" s="69"/>
      <c r="H15" s="54"/>
      <c r="I15" s="52"/>
    </row>
    <row r="16" spans="1:9" x14ac:dyDescent="0.25">
      <c r="A16" s="52"/>
      <c r="B16" s="53"/>
      <c r="C16" s="3">
        <v>87</v>
      </c>
      <c r="D16" s="4">
        <v>1E-3</v>
      </c>
      <c r="E16" s="4">
        <f t="shared" si="6"/>
        <v>87000</v>
      </c>
      <c r="F16" s="6">
        <f t="shared" si="7"/>
        <v>4.9395192526186182</v>
      </c>
      <c r="G16" s="69"/>
      <c r="H16" s="54"/>
      <c r="I16" s="52"/>
    </row>
    <row r="17" spans="1:9" x14ac:dyDescent="0.25">
      <c r="A17" s="52"/>
      <c r="B17" s="53">
        <v>8</v>
      </c>
      <c r="C17" s="4">
        <v>2760</v>
      </c>
      <c r="D17" s="7">
        <v>1E-3</v>
      </c>
      <c r="E17" s="7">
        <f t="shared" si="6"/>
        <v>2760000</v>
      </c>
      <c r="F17" s="8">
        <f t="shared" si="7"/>
        <v>6.4409090820652173</v>
      </c>
      <c r="G17" s="69">
        <f>AVERAGE(F17:F20)</f>
        <v>6.6280599620426877</v>
      </c>
      <c r="H17" s="54">
        <f t="shared" ref="H17" si="8">STDEV(F17:F20)</f>
        <v>0.18049583299101923</v>
      </c>
      <c r="I17" s="52">
        <f t="shared" ref="I17" si="9">H17/2</f>
        <v>9.0247916495509617E-2</v>
      </c>
    </row>
    <row r="18" spans="1:9" x14ac:dyDescent="0.25">
      <c r="A18" s="52"/>
      <c r="B18" s="53"/>
      <c r="C18" s="4">
        <v>3350</v>
      </c>
      <c r="D18" s="7">
        <v>1E-3</v>
      </c>
      <c r="E18" s="7">
        <f t="shared" si="6"/>
        <v>3350000</v>
      </c>
      <c r="F18" s="8">
        <f t="shared" si="7"/>
        <v>6.5250448070368456</v>
      </c>
      <c r="G18" s="69"/>
      <c r="H18" s="54"/>
      <c r="I18" s="52"/>
    </row>
    <row r="19" spans="1:9" x14ac:dyDescent="0.25">
      <c r="A19" s="52"/>
      <c r="B19" s="53"/>
      <c r="C19" s="4">
        <v>6980</v>
      </c>
      <c r="D19" s="7">
        <v>1E-3</v>
      </c>
      <c r="E19" s="7">
        <f t="shared" si="6"/>
        <v>6980000</v>
      </c>
      <c r="F19" s="8">
        <f t="shared" si="7"/>
        <v>6.8438554226231609</v>
      </c>
      <c r="G19" s="69"/>
      <c r="H19" s="54"/>
      <c r="I19" s="52"/>
    </row>
    <row r="20" spans="1:9" x14ac:dyDescent="0.25">
      <c r="A20" s="52"/>
      <c r="B20" s="53"/>
      <c r="C20" s="4">
        <v>5040</v>
      </c>
      <c r="D20" s="7">
        <v>1E-3</v>
      </c>
      <c r="E20" s="7">
        <f t="shared" si="6"/>
        <v>5040000</v>
      </c>
      <c r="F20" s="8">
        <f t="shared" si="7"/>
        <v>6.702430536445525</v>
      </c>
      <c r="G20" s="69"/>
      <c r="H20" s="54"/>
      <c r="I20" s="52"/>
    </row>
    <row r="21" spans="1:9" x14ac:dyDescent="0.25">
      <c r="A21" s="52"/>
      <c r="B21" s="53">
        <v>12</v>
      </c>
      <c r="C21" s="3">
        <v>40</v>
      </c>
      <c r="D21" s="17">
        <v>9.9999999999999995E-7</v>
      </c>
      <c r="E21" s="4">
        <f t="shared" si="0"/>
        <v>40000000</v>
      </c>
      <c r="F21" s="6">
        <f t="shared" si="1"/>
        <v>7.6020599913279625</v>
      </c>
      <c r="G21" s="69">
        <f>AVERAGE(F21:F26)</f>
        <v>7.4536564158120271</v>
      </c>
      <c r="H21" s="54">
        <f>STDEV(F21:F26)</f>
        <v>0.29427989859748632</v>
      </c>
      <c r="I21" s="52">
        <f>H21/2.449489743</f>
        <v>0.12013926550966836</v>
      </c>
    </row>
    <row r="22" spans="1:9" x14ac:dyDescent="0.25">
      <c r="A22" s="52"/>
      <c r="B22" s="53"/>
      <c r="C22" s="3">
        <v>40</v>
      </c>
      <c r="D22" s="4">
        <v>9.9999999999999995E-7</v>
      </c>
      <c r="E22" s="4">
        <f t="shared" si="0"/>
        <v>40000000</v>
      </c>
      <c r="F22" s="6">
        <f t="shared" si="1"/>
        <v>7.6020599913279625</v>
      </c>
      <c r="G22" s="69"/>
      <c r="H22" s="54"/>
      <c r="I22" s="52"/>
    </row>
    <row r="23" spans="1:9" x14ac:dyDescent="0.25">
      <c r="A23" s="52"/>
      <c r="B23" s="53"/>
      <c r="C23" s="4">
        <v>480</v>
      </c>
      <c r="D23" s="4">
        <v>1.0000000000000001E-5</v>
      </c>
      <c r="E23" s="4">
        <f t="shared" si="0"/>
        <v>47999999.999999993</v>
      </c>
      <c r="F23" s="6">
        <f t="shared" si="1"/>
        <v>7.6812412373755867</v>
      </c>
      <c r="G23" s="69"/>
      <c r="H23" s="54"/>
      <c r="I23" s="52"/>
    </row>
    <row r="24" spans="1:9" x14ac:dyDescent="0.25">
      <c r="A24" s="52"/>
      <c r="B24" s="53"/>
      <c r="C24" s="4">
        <v>480</v>
      </c>
      <c r="D24" s="4">
        <v>1.0000000000000001E-5</v>
      </c>
      <c r="E24" s="4">
        <f t="shared" si="0"/>
        <v>47999999.999999993</v>
      </c>
      <c r="F24" s="6">
        <f t="shared" si="1"/>
        <v>7.6812412373755867</v>
      </c>
      <c r="G24" s="69"/>
      <c r="H24" s="54"/>
      <c r="I24" s="52"/>
    </row>
    <row r="25" spans="1:9" x14ac:dyDescent="0.25">
      <c r="A25" s="52"/>
      <c r="B25" s="53"/>
      <c r="C25" s="3">
        <v>11</v>
      </c>
      <c r="D25" s="4">
        <v>9.9999999999999995E-7</v>
      </c>
      <c r="E25" s="4">
        <f t="shared" si="0"/>
        <v>11000000</v>
      </c>
      <c r="F25" s="6">
        <f t="shared" si="1"/>
        <v>7.0413926851582254</v>
      </c>
      <c r="G25" s="69"/>
      <c r="H25" s="54"/>
      <c r="I25" s="52"/>
    </row>
    <row r="26" spans="1:9" x14ac:dyDescent="0.25">
      <c r="A26" s="52"/>
      <c r="B26" s="53"/>
      <c r="C26" s="3">
        <v>13</v>
      </c>
      <c r="D26" s="4">
        <v>9.9999999999999995E-7</v>
      </c>
      <c r="E26" s="4">
        <f t="shared" si="0"/>
        <v>13000000</v>
      </c>
      <c r="F26" s="6">
        <f t="shared" si="1"/>
        <v>7.1139433523068369</v>
      </c>
      <c r="G26" s="69"/>
      <c r="H26" s="54"/>
      <c r="I26" s="52"/>
    </row>
    <row r="27" spans="1:9" x14ac:dyDescent="0.25">
      <c r="A27" s="52"/>
      <c r="B27" s="53">
        <v>24</v>
      </c>
      <c r="C27" s="3">
        <v>20</v>
      </c>
      <c r="D27" s="7">
        <v>9.9999999999999995E-8</v>
      </c>
      <c r="E27" s="7">
        <f t="shared" si="0"/>
        <v>200000000</v>
      </c>
      <c r="F27" s="8">
        <f t="shared" si="1"/>
        <v>8.3010299956639813</v>
      </c>
      <c r="G27" s="69">
        <f t="shared" ref="G27" si="10">AVERAGE(F27:F30)</f>
        <v>9.2653631197717985</v>
      </c>
      <c r="H27" s="54">
        <f t="shared" ref="H27" si="11">STDEV(F27:F30)</f>
        <v>1.1137117800823377</v>
      </c>
      <c r="I27" s="52">
        <f t="shared" ref="I27" si="12">H27/2</f>
        <v>0.55685589004116887</v>
      </c>
    </row>
    <row r="28" spans="1:9" x14ac:dyDescent="0.25">
      <c r="A28" s="52"/>
      <c r="B28" s="53"/>
      <c r="C28" s="3">
        <v>20</v>
      </c>
      <c r="D28" s="7">
        <v>9.9999999999999995E-8</v>
      </c>
      <c r="E28" s="7">
        <f t="shared" si="0"/>
        <v>200000000</v>
      </c>
      <c r="F28" s="8">
        <f t="shared" si="1"/>
        <v>8.3010299956639813</v>
      </c>
      <c r="G28" s="69"/>
      <c r="H28" s="54"/>
      <c r="I28" s="52"/>
    </row>
    <row r="29" spans="1:9" x14ac:dyDescent="0.25">
      <c r="A29" s="52"/>
      <c r="B29" s="53"/>
      <c r="C29" s="3">
        <v>18</v>
      </c>
      <c r="D29" s="7">
        <v>1.0000000000000001E-9</v>
      </c>
      <c r="E29" s="7">
        <f t="shared" si="0"/>
        <v>18000000000</v>
      </c>
      <c r="F29" s="8">
        <f t="shared" si="1"/>
        <v>10.255272505103306</v>
      </c>
      <c r="G29" s="69"/>
      <c r="H29" s="54"/>
      <c r="I29" s="52"/>
    </row>
    <row r="30" spans="1:9" x14ac:dyDescent="0.25">
      <c r="A30" s="52"/>
      <c r="B30" s="53"/>
      <c r="C30" s="3">
        <v>16</v>
      </c>
      <c r="D30" s="7">
        <v>1.0000000000000001E-9</v>
      </c>
      <c r="E30" s="7">
        <f t="shared" si="0"/>
        <v>15999999999.999998</v>
      </c>
      <c r="F30" s="8">
        <f t="shared" si="1"/>
        <v>10.204119982655925</v>
      </c>
      <c r="G30" s="69"/>
      <c r="H30" s="54"/>
      <c r="I30" s="52"/>
    </row>
    <row r="31" spans="1:9" x14ac:dyDescent="0.25">
      <c r="A31" s="52" t="s">
        <v>23</v>
      </c>
      <c r="B31" s="53">
        <v>0</v>
      </c>
      <c r="C31" s="3">
        <v>40</v>
      </c>
      <c r="D31" s="4">
        <v>1E-3</v>
      </c>
      <c r="E31" s="4">
        <f t="shared" si="0"/>
        <v>40000</v>
      </c>
      <c r="F31" s="6">
        <f t="shared" si="1"/>
        <v>4.6020599913279625</v>
      </c>
      <c r="G31" s="69">
        <f t="shared" ref="G31" si="13">AVERAGE(F31:F34)</f>
        <v>5.4572821832425351</v>
      </c>
      <c r="H31" s="54">
        <f t="shared" ref="H31" si="14">STDEV(F31:F34)</f>
        <v>1.1721599401649685</v>
      </c>
      <c r="I31" s="52">
        <f t="shared" ref="I31" si="15">H31/2</f>
        <v>0.58607997008248425</v>
      </c>
    </row>
    <row r="32" spans="1:9" x14ac:dyDescent="0.25">
      <c r="A32" s="52"/>
      <c r="B32" s="53"/>
      <c r="C32" s="3">
        <v>20</v>
      </c>
      <c r="D32" s="4">
        <v>1E-3</v>
      </c>
      <c r="E32" s="4">
        <f t="shared" si="0"/>
        <v>20000</v>
      </c>
      <c r="F32" s="6">
        <f t="shared" si="1"/>
        <v>4.3010299956639813</v>
      </c>
      <c r="G32" s="69"/>
      <c r="H32" s="54"/>
      <c r="I32" s="52"/>
    </row>
    <row r="33" spans="1:9" x14ac:dyDescent="0.25">
      <c r="A33" s="52"/>
      <c r="B33" s="53"/>
      <c r="C33" s="4">
        <v>2185</v>
      </c>
      <c r="D33" s="4">
        <v>1E-3</v>
      </c>
      <c r="E33" s="4">
        <f t="shared" si="0"/>
        <v>2185000</v>
      </c>
      <c r="F33" s="6">
        <f t="shared" si="1"/>
        <v>6.3394514413064407</v>
      </c>
      <c r="G33" s="69"/>
      <c r="H33" s="54"/>
      <c r="I33" s="52"/>
    </row>
    <row r="34" spans="1:9" x14ac:dyDescent="0.25">
      <c r="A34" s="52"/>
      <c r="B34" s="53"/>
      <c r="C34" s="4">
        <v>3860</v>
      </c>
      <c r="D34" s="4">
        <v>1E-3</v>
      </c>
      <c r="E34" s="4">
        <f t="shared" si="0"/>
        <v>3860000</v>
      </c>
      <c r="F34" s="6">
        <f t="shared" si="1"/>
        <v>6.5865873046717551</v>
      </c>
      <c r="G34" s="69"/>
      <c r="H34" s="54"/>
      <c r="I34" s="52"/>
    </row>
    <row r="35" spans="1:9" x14ac:dyDescent="0.25">
      <c r="A35" s="52"/>
      <c r="B35" s="53">
        <v>2</v>
      </c>
      <c r="C35" s="3">
        <v>30</v>
      </c>
      <c r="D35" s="7">
        <v>0.01</v>
      </c>
      <c r="E35" s="7">
        <f t="shared" si="0"/>
        <v>3000</v>
      </c>
      <c r="F35" s="8">
        <f t="shared" si="1"/>
        <v>3.4771212547196626</v>
      </c>
      <c r="G35" s="69">
        <f t="shared" ref="G35" si="16">AVERAGE(F35:F38)</f>
        <v>4.1830984399557423</v>
      </c>
      <c r="H35" s="54">
        <f t="shared" ref="H35" si="17">STDEV(F35:F38)</f>
        <v>0.70780790371337687</v>
      </c>
      <c r="I35" s="52">
        <f t="shared" ref="I35" si="18">H35/2</f>
        <v>0.35390395185668844</v>
      </c>
    </row>
    <row r="36" spans="1:9" x14ac:dyDescent="0.25">
      <c r="A36" s="52"/>
      <c r="B36" s="53"/>
      <c r="C36" s="3">
        <v>50</v>
      </c>
      <c r="D36" s="7">
        <v>0.01</v>
      </c>
      <c r="E36" s="7">
        <f t="shared" si="0"/>
        <v>5000</v>
      </c>
      <c r="F36" s="8">
        <f t="shared" si="1"/>
        <v>3.6989700043360187</v>
      </c>
      <c r="G36" s="69"/>
      <c r="H36" s="54"/>
      <c r="I36" s="52"/>
    </row>
    <row r="37" spans="1:9" x14ac:dyDescent="0.25">
      <c r="A37" s="52"/>
      <c r="B37" s="53"/>
      <c r="C37" s="3">
        <v>4</v>
      </c>
      <c r="D37" s="7">
        <v>1E-4</v>
      </c>
      <c r="E37" s="7">
        <f t="shared" si="0"/>
        <v>40000</v>
      </c>
      <c r="F37" s="8">
        <f t="shared" si="1"/>
        <v>4.6020599913279625</v>
      </c>
      <c r="G37" s="69"/>
      <c r="H37" s="54"/>
      <c r="I37" s="52"/>
    </row>
    <row r="38" spans="1:9" x14ac:dyDescent="0.25">
      <c r="A38" s="52"/>
      <c r="B38" s="53"/>
      <c r="C38" s="3">
        <v>9</v>
      </c>
      <c r="D38" s="7">
        <v>1E-4</v>
      </c>
      <c r="E38" s="7">
        <f t="shared" si="0"/>
        <v>90000</v>
      </c>
      <c r="F38" s="8">
        <f t="shared" si="1"/>
        <v>4.9542425094393252</v>
      </c>
      <c r="G38" s="69"/>
      <c r="H38" s="54"/>
      <c r="I38" s="52"/>
    </row>
    <row r="39" spans="1:9" x14ac:dyDescent="0.25">
      <c r="A39" s="52"/>
      <c r="B39" s="53">
        <v>4</v>
      </c>
      <c r="C39" s="3">
        <v>72</v>
      </c>
      <c r="D39" s="4">
        <v>1E-4</v>
      </c>
      <c r="E39" s="4">
        <f t="shared" si="0"/>
        <v>720000</v>
      </c>
      <c r="F39" s="6">
        <f t="shared" si="1"/>
        <v>5.8573324964312681</v>
      </c>
      <c r="G39" s="69">
        <f t="shared" ref="G39" si="19">AVERAGE(F39:F42)</f>
        <v>4.5206604445392831</v>
      </c>
      <c r="H39" s="54">
        <f t="shared" ref="H39" si="20">STDEV(F39:F42)</f>
        <v>0.90660436126128841</v>
      </c>
      <c r="I39" s="52">
        <f t="shared" ref="I39" si="21">H39/2</f>
        <v>0.4533021806306442</v>
      </c>
    </row>
    <row r="40" spans="1:9" x14ac:dyDescent="0.25">
      <c r="A40" s="52"/>
      <c r="B40" s="53"/>
      <c r="C40" s="3">
        <v>2</v>
      </c>
      <c r="D40" s="4">
        <v>1E-4</v>
      </c>
      <c r="E40" s="4">
        <f t="shared" si="0"/>
        <v>20000</v>
      </c>
      <c r="F40" s="6">
        <f t="shared" si="1"/>
        <v>4.3010299956639813</v>
      </c>
      <c r="G40" s="69"/>
      <c r="H40" s="54"/>
      <c r="I40" s="52"/>
    </row>
    <row r="41" spans="1:9" x14ac:dyDescent="0.25">
      <c r="A41" s="52"/>
      <c r="B41" s="53"/>
      <c r="C41" s="4">
        <v>1050</v>
      </c>
      <c r="D41" s="4">
        <v>0.1</v>
      </c>
      <c r="E41" s="4">
        <f t="shared" si="0"/>
        <v>10500</v>
      </c>
      <c r="F41" s="6">
        <f t="shared" si="1"/>
        <v>4.0211892990699383</v>
      </c>
      <c r="G41" s="69"/>
      <c r="H41" s="54"/>
      <c r="I41" s="52"/>
    </row>
    <row r="42" spans="1:9" x14ac:dyDescent="0.25">
      <c r="A42" s="52"/>
      <c r="B42" s="53"/>
      <c r="C42" s="4">
        <v>800</v>
      </c>
      <c r="D42" s="4">
        <v>0.1</v>
      </c>
      <c r="E42" s="4">
        <f t="shared" si="0"/>
        <v>8000</v>
      </c>
      <c r="F42" s="6">
        <f t="shared" si="1"/>
        <v>3.9030899869919438</v>
      </c>
      <c r="G42" s="69"/>
      <c r="H42" s="54"/>
      <c r="I42" s="52"/>
    </row>
    <row r="43" spans="1:9" x14ac:dyDescent="0.25">
      <c r="A43" s="52"/>
      <c r="B43" s="53">
        <v>8</v>
      </c>
      <c r="C43" s="17">
        <v>1050</v>
      </c>
      <c r="D43" s="7">
        <v>1.0000000000000001E-5</v>
      </c>
      <c r="E43" s="7">
        <f t="shared" si="0"/>
        <v>104999999.99999999</v>
      </c>
      <c r="F43" s="6">
        <f t="shared" si="1"/>
        <v>8.0211892990699383</v>
      </c>
      <c r="G43" s="69">
        <f t="shared" ref="G43" si="22">AVERAGE(F43:F46)</f>
        <v>7.6854611639054156</v>
      </c>
      <c r="H43" s="54">
        <f t="shared" ref="H43" si="23">STDEV(F43:F46)</f>
        <v>0.28597519720342135</v>
      </c>
      <c r="I43" s="52">
        <f t="shared" ref="I43" si="24">H43/2</f>
        <v>0.14298759860171067</v>
      </c>
    </row>
    <row r="44" spans="1:9" x14ac:dyDescent="0.25">
      <c r="A44" s="52"/>
      <c r="B44" s="53"/>
      <c r="C44" s="4">
        <v>657</v>
      </c>
      <c r="D44" s="7">
        <v>1.0000000000000001E-5</v>
      </c>
      <c r="E44" s="7">
        <f t="shared" si="0"/>
        <v>65699999.999999993</v>
      </c>
      <c r="F44" s="6">
        <f t="shared" si="1"/>
        <v>7.8175653695597811</v>
      </c>
      <c r="G44" s="69"/>
      <c r="H44" s="54"/>
      <c r="I44" s="52"/>
    </row>
    <row r="45" spans="1:9" x14ac:dyDescent="0.25">
      <c r="A45" s="52"/>
      <c r="B45" s="53"/>
      <c r="C45" s="17">
        <v>32000</v>
      </c>
      <c r="D45" s="7">
        <v>1E-3</v>
      </c>
      <c r="E45" s="7">
        <f t="shared" si="0"/>
        <v>32000000</v>
      </c>
      <c r="F45" s="6">
        <f t="shared" si="1"/>
        <v>7.5051499783199063</v>
      </c>
      <c r="G45" s="69"/>
      <c r="H45" s="54"/>
      <c r="I45" s="52"/>
    </row>
    <row r="46" spans="1:9" x14ac:dyDescent="0.25">
      <c r="A46" s="52"/>
      <c r="B46" s="53"/>
      <c r="C46" s="17">
        <v>25000</v>
      </c>
      <c r="D46" s="7">
        <v>1E-3</v>
      </c>
      <c r="E46" s="7">
        <f t="shared" si="0"/>
        <v>25000000</v>
      </c>
      <c r="F46" s="6">
        <f t="shared" si="1"/>
        <v>7.3979400086720375</v>
      </c>
      <c r="G46" s="69"/>
      <c r="H46" s="54"/>
      <c r="I46" s="52"/>
    </row>
    <row r="47" spans="1:9" x14ac:dyDescent="0.25">
      <c r="A47" s="52"/>
      <c r="B47" s="70">
        <v>12</v>
      </c>
      <c r="C47" s="32">
        <v>25</v>
      </c>
      <c r="D47" s="19">
        <v>1.0000000000000001E-9</v>
      </c>
      <c r="E47" s="19">
        <f t="shared" si="0"/>
        <v>25000000000</v>
      </c>
      <c r="F47" s="33">
        <f t="shared" si="1"/>
        <v>10.397940008672037</v>
      </c>
      <c r="G47" s="71">
        <f t="shared" ref="G47" si="25">AVERAGE(F47:F50)</f>
        <v>9.5629036244582046</v>
      </c>
      <c r="H47" s="72">
        <f>STDEV(F47:F50)</f>
        <v>0.73101172671461678</v>
      </c>
      <c r="I47" s="52">
        <f t="shared" ref="I47" si="26">H47/2</f>
        <v>0.36550586335730839</v>
      </c>
    </row>
    <row r="48" spans="1:9" x14ac:dyDescent="0.25">
      <c r="A48" s="52"/>
      <c r="B48" s="70"/>
      <c r="C48" s="32">
        <v>9</v>
      </c>
      <c r="D48" s="19">
        <v>1.0000000000000001E-9</v>
      </c>
      <c r="E48" s="19">
        <f t="shared" si="0"/>
        <v>9000000000</v>
      </c>
      <c r="F48" s="33">
        <f t="shared" si="1"/>
        <v>9.9542425094393252</v>
      </c>
      <c r="G48" s="71"/>
      <c r="H48" s="72"/>
      <c r="I48" s="52"/>
    </row>
    <row r="49" spans="1:9" x14ac:dyDescent="0.25">
      <c r="A49" s="52"/>
      <c r="B49" s="70"/>
      <c r="C49" s="19">
        <v>9300</v>
      </c>
      <c r="D49" s="19">
        <v>1.0000000000000001E-5</v>
      </c>
      <c r="E49" s="19">
        <f t="shared" si="0"/>
        <v>929999999.99999988</v>
      </c>
      <c r="F49" s="33">
        <f t="shared" si="1"/>
        <v>8.9684829485539357</v>
      </c>
      <c r="G49" s="71"/>
      <c r="H49" s="72"/>
      <c r="I49" s="52"/>
    </row>
    <row r="50" spans="1:9" x14ac:dyDescent="0.25">
      <c r="A50" s="52"/>
      <c r="B50" s="70"/>
      <c r="C50" s="19">
        <v>8530</v>
      </c>
      <c r="D50" s="19">
        <v>1.0000000000000001E-5</v>
      </c>
      <c r="E50" s="19">
        <f t="shared" si="0"/>
        <v>852999999.99999988</v>
      </c>
      <c r="F50" s="33">
        <f t="shared" si="1"/>
        <v>8.9309490311675237</v>
      </c>
      <c r="G50" s="71"/>
      <c r="H50" s="72"/>
      <c r="I50" s="52"/>
    </row>
    <row r="51" spans="1:9" x14ac:dyDescent="0.25">
      <c r="A51" s="52"/>
      <c r="B51" s="70">
        <v>24</v>
      </c>
      <c r="C51" s="19">
        <v>1110</v>
      </c>
      <c r="D51" s="34">
        <v>9.9999999999999995E-8</v>
      </c>
      <c r="E51" s="34">
        <f t="shared" si="0"/>
        <v>11100000000</v>
      </c>
      <c r="F51" s="35">
        <f t="shared" si="1"/>
        <v>10.045322978786658</v>
      </c>
      <c r="G51" s="71">
        <f t="shared" ref="G51" si="27">AVERAGE(F51:F54)</f>
        <v>10.400320617159775</v>
      </c>
      <c r="H51" s="72">
        <f t="shared" ref="H51" si="28">STDEV(F51:F54)</f>
        <v>0.38658650855711052</v>
      </c>
      <c r="I51" s="52">
        <f t="shared" ref="I51" si="29">H51/2</f>
        <v>0.19329325427855526</v>
      </c>
    </row>
    <row r="52" spans="1:9" x14ac:dyDescent="0.25">
      <c r="A52" s="52"/>
      <c r="B52" s="70"/>
      <c r="C52" s="19">
        <v>1220</v>
      </c>
      <c r="D52" s="34">
        <v>9.9999999999999995E-8</v>
      </c>
      <c r="E52" s="34">
        <f t="shared" si="0"/>
        <v>12200000000</v>
      </c>
      <c r="F52" s="35">
        <f t="shared" si="1"/>
        <v>10.086359830674748</v>
      </c>
      <c r="G52" s="71"/>
      <c r="H52" s="72"/>
      <c r="I52" s="52"/>
    </row>
    <row r="53" spans="1:9" x14ac:dyDescent="0.25">
      <c r="A53" s="52"/>
      <c r="B53" s="70"/>
      <c r="C53" s="19">
        <v>5430</v>
      </c>
      <c r="D53" s="34">
        <v>9.9999999999999995E-8</v>
      </c>
      <c r="E53" s="34">
        <f t="shared" si="0"/>
        <v>54300000000</v>
      </c>
      <c r="F53" s="35">
        <f t="shared" si="1"/>
        <v>10.734799829588846</v>
      </c>
      <c r="G53" s="71"/>
      <c r="H53" s="72"/>
      <c r="I53" s="52"/>
    </row>
    <row r="54" spans="1:9" x14ac:dyDescent="0.25">
      <c r="A54" s="52"/>
      <c r="B54" s="70"/>
      <c r="C54" s="19">
        <v>5430</v>
      </c>
      <c r="D54" s="34">
        <v>9.9999999999999995E-8</v>
      </c>
      <c r="E54" s="34">
        <f t="shared" si="0"/>
        <v>54300000000</v>
      </c>
      <c r="F54" s="35">
        <f t="shared" si="1"/>
        <v>10.734799829588846</v>
      </c>
      <c r="G54" s="71"/>
      <c r="H54" s="72"/>
      <c r="I54" s="52"/>
    </row>
    <row r="55" spans="1:9" x14ac:dyDescent="0.25">
      <c r="A55" s="52" t="s">
        <v>36</v>
      </c>
      <c r="B55" s="53">
        <v>0</v>
      </c>
      <c r="C55" s="3">
        <v>36</v>
      </c>
      <c r="D55" s="4">
        <v>1E-3</v>
      </c>
      <c r="E55" s="4">
        <f t="shared" si="0"/>
        <v>36000</v>
      </c>
      <c r="F55" s="6">
        <f t="shared" si="1"/>
        <v>4.5563025007672868</v>
      </c>
      <c r="G55" s="69">
        <f t="shared" ref="G55" si="30">AVERAGE(F55:F58)</f>
        <v>4.7589492979888099</v>
      </c>
      <c r="H55" s="54">
        <f t="shared" ref="H55" si="31">STDEV(F55:F58)</f>
        <v>0.26889689594973504</v>
      </c>
      <c r="I55" s="52">
        <f t="shared" ref="I55" si="32">H55/2</f>
        <v>0.13444844797486752</v>
      </c>
    </row>
    <row r="56" spans="1:9" x14ac:dyDescent="0.25">
      <c r="A56" s="52"/>
      <c r="B56" s="53"/>
      <c r="C56" s="3">
        <v>36</v>
      </c>
      <c r="D56" s="4">
        <v>1E-3</v>
      </c>
      <c r="E56" s="4">
        <f t="shared" si="0"/>
        <v>36000</v>
      </c>
      <c r="F56" s="6">
        <f t="shared" si="1"/>
        <v>4.5563025007672868</v>
      </c>
      <c r="G56" s="69"/>
      <c r="H56" s="54"/>
      <c r="I56" s="52"/>
    </row>
    <row r="57" spans="1:9" x14ac:dyDescent="0.25">
      <c r="A57" s="52"/>
      <c r="B57" s="53"/>
      <c r="C57" s="23">
        <v>63</v>
      </c>
      <c r="D57" s="4">
        <v>1E-3</v>
      </c>
      <c r="E57" s="4">
        <f t="shared" si="0"/>
        <v>63000</v>
      </c>
      <c r="F57" s="6">
        <f t="shared" si="1"/>
        <v>4.7993405494535821</v>
      </c>
      <c r="G57" s="69"/>
      <c r="H57" s="54"/>
      <c r="I57" s="52"/>
    </row>
    <row r="58" spans="1:9" x14ac:dyDescent="0.25">
      <c r="A58" s="52"/>
      <c r="B58" s="53"/>
      <c r="C58" s="3">
        <v>133</v>
      </c>
      <c r="D58" s="4">
        <v>1E-3</v>
      </c>
      <c r="E58" s="4">
        <f t="shared" si="0"/>
        <v>133000</v>
      </c>
      <c r="F58" s="6">
        <f t="shared" si="1"/>
        <v>5.1238516409670858</v>
      </c>
      <c r="G58" s="69"/>
      <c r="H58" s="54"/>
      <c r="I58" s="52"/>
    </row>
    <row r="59" spans="1:9" x14ac:dyDescent="0.25">
      <c r="A59" s="52"/>
      <c r="B59" s="53">
        <v>2</v>
      </c>
      <c r="C59" s="19">
        <v>11000</v>
      </c>
      <c r="D59" s="19">
        <v>0.1</v>
      </c>
      <c r="E59" s="34">
        <f t="shared" si="0"/>
        <v>110000</v>
      </c>
      <c r="F59" s="33">
        <f t="shared" si="1"/>
        <v>5.0413926851582254</v>
      </c>
      <c r="G59" s="69">
        <f t="shared" ref="G59" si="33">AVERAGE(F59:F62)</f>
        <v>5.0602869656029252</v>
      </c>
      <c r="H59" s="54">
        <f t="shared" ref="H59" si="34">STDEV(F59:F62)</f>
        <v>2.6720547656175313E-2</v>
      </c>
      <c r="I59" s="52">
        <f>H59/1.414</f>
        <v>1.889713412742243E-2</v>
      </c>
    </row>
    <row r="60" spans="1:9" x14ac:dyDescent="0.25">
      <c r="A60" s="52"/>
      <c r="B60" s="53"/>
      <c r="C60" s="19">
        <v>12000</v>
      </c>
      <c r="D60" s="19">
        <v>0.1</v>
      </c>
      <c r="E60" s="34">
        <f t="shared" si="0"/>
        <v>120000</v>
      </c>
      <c r="F60" s="33">
        <f t="shared" si="1"/>
        <v>5.0791812460476251</v>
      </c>
      <c r="G60" s="69"/>
      <c r="H60" s="54"/>
      <c r="I60" s="52"/>
    </row>
    <row r="61" spans="1:9" x14ac:dyDescent="0.25">
      <c r="A61" s="52"/>
      <c r="B61" s="53"/>
      <c r="C61" s="32">
        <v>0</v>
      </c>
      <c r="D61" s="19">
        <v>0.01</v>
      </c>
      <c r="E61" s="34">
        <f t="shared" si="0"/>
        <v>0</v>
      </c>
      <c r="F61" s="33"/>
      <c r="G61" s="69"/>
      <c r="H61" s="54"/>
      <c r="I61" s="52"/>
    </row>
    <row r="62" spans="1:9" x14ac:dyDescent="0.25">
      <c r="A62" s="52"/>
      <c r="B62" s="53"/>
      <c r="C62" s="32">
        <v>0</v>
      </c>
      <c r="D62" s="19">
        <v>0.01</v>
      </c>
      <c r="E62" s="34">
        <f t="shared" si="0"/>
        <v>0</v>
      </c>
      <c r="F62" s="33"/>
      <c r="G62" s="69"/>
      <c r="H62" s="54"/>
      <c r="I62" s="52"/>
    </row>
    <row r="63" spans="1:9" x14ac:dyDescent="0.25">
      <c r="A63" s="52"/>
      <c r="B63" s="53">
        <v>4</v>
      </c>
      <c r="C63" s="19">
        <v>789</v>
      </c>
      <c r="D63" s="19">
        <v>0.1</v>
      </c>
      <c r="E63" s="19">
        <f t="shared" si="0"/>
        <v>7890</v>
      </c>
      <c r="F63" s="33">
        <f t="shared" si="1"/>
        <v>3.8970770032094202</v>
      </c>
      <c r="G63" s="69">
        <f t="shared" ref="G63" si="35">AVERAGE(F63:F66)</f>
        <v>3.8970770032094202</v>
      </c>
      <c r="H63" s="54">
        <f t="shared" ref="H63" si="36">STDEV(F63:F66)</f>
        <v>0</v>
      </c>
      <c r="I63" s="52">
        <f t="shared" ref="I63" si="37">H63/2</f>
        <v>0</v>
      </c>
    </row>
    <row r="64" spans="1:9" x14ac:dyDescent="0.25">
      <c r="A64" s="52"/>
      <c r="B64" s="53"/>
      <c r="C64" s="19">
        <v>789</v>
      </c>
      <c r="D64" s="19">
        <v>0.1</v>
      </c>
      <c r="E64" s="19">
        <f t="shared" si="0"/>
        <v>7890</v>
      </c>
      <c r="F64" s="33">
        <f t="shared" si="1"/>
        <v>3.8970770032094202</v>
      </c>
      <c r="G64" s="69"/>
      <c r="H64" s="54"/>
      <c r="I64" s="52"/>
    </row>
    <row r="65" spans="1:9" x14ac:dyDescent="0.25">
      <c r="A65" s="52"/>
      <c r="B65" s="53"/>
      <c r="C65" s="32">
        <v>0</v>
      </c>
      <c r="D65" s="19">
        <v>0.01</v>
      </c>
      <c r="E65" s="19">
        <f t="shared" si="0"/>
        <v>0</v>
      </c>
      <c r="F65" s="33"/>
      <c r="G65" s="69"/>
      <c r="H65" s="54"/>
      <c r="I65" s="52"/>
    </row>
    <row r="66" spans="1:9" x14ac:dyDescent="0.25">
      <c r="A66" s="52"/>
      <c r="B66" s="53"/>
      <c r="C66" s="32">
        <v>0</v>
      </c>
      <c r="D66" s="19">
        <v>0.01</v>
      </c>
      <c r="E66" s="19">
        <f t="shared" si="0"/>
        <v>0</v>
      </c>
      <c r="F66" s="33"/>
      <c r="G66" s="69"/>
      <c r="H66" s="54"/>
      <c r="I66" s="52"/>
    </row>
    <row r="67" spans="1:9" x14ac:dyDescent="0.25">
      <c r="A67" s="52"/>
      <c r="B67" s="53">
        <v>8</v>
      </c>
      <c r="C67" s="32">
        <v>9</v>
      </c>
      <c r="D67" s="19">
        <v>0.01</v>
      </c>
      <c r="E67" s="34">
        <f t="shared" si="0"/>
        <v>900</v>
      </c>
      <c r="F67" s="33">
        <f t="shared" si="1"/>
        <v>2.9542425094393248</v>
      </c>
      <c r="G67" s="49">
        <f>AVERAGE(F67:F74)</f>
        <v>1.026189376817829</v>
      </c>
      <c r="H67" s="54">
        <f>STDEV(F67:F74)</f>
        <v>1.4305503213474968</v>
      </c>
      <c r="I67" s="52">
        <f>H67/2.828427</f>
        <v>0.50577593883366856</v>
      </c>
    </row>
    <row r="68" spans="1:9" x14ac:dyDescent="0.25">
      <c r="A68" s="52"/>
      <c r="B68" s="53"/>
      <c r="C68" s="32">
        <v>9</v>
      </c>
      <c r="D68" s="19">
        <v>0.01</v>
      </c>
      <c r="E68" s="34">
        <f t="shared" si="0"/>
        <v>900</v>
      </c>
      <c r="F68" s="33">
        <f t="shared" si="1"/>
        <v>2.9542425094393248</v>
      </c>
      <c r="G68" s="50"/>
      <c r="H68" s="54"/>
      <c r="I68" s="52"/>
    </row>
    <row r="69" spans="1:9" x14ac:dyDescent="0.25">
      <c r="A69" s="52"/>
      <c r="B69" s="53"/>
      <c r="C69" s="32">
        <v>2</v>
      </c>
      <c r="D69" s="19">
        <v>0.01</v>
      </c>
      <c r="E69" s="34">
        <f t="shared" si="0"/>
        <v>200</v>
      </c>
      <c r="F69" s="33">
        <f t="shared" si="1"/>
        <v>2.3010299956639813</v>
      </c>
      <c r="G69" s="50"/>
      <c r="H69" s="54"/>
      <c r="I69" s="52"/>
    </row>
    <row r="70" spans="1:9" x14ac:dyDescent="0.25">
      <c r="A70" s="52"/>
      <c r="B70" s="53"/>
      <c r="C70" s="32">
        <v>0</v>
      </c>
      <c r="D70" s="19">
        <v>0.01</v>
      </c>
      <c r="E70" s="34">
        <f t="shared" si="0"/>
        <v>0</v>
      </c>
      <c r="F70" s="35">
        <v>0</v>
      </c>
      <c r="G70" s="50"/>
      <c r="H70" s="54"/>
      <c r="I70" s="52"/>
    </row>
    <row r="71" spans="1:9" x14ac:dyDescent="0.25">
      <c r="A71" s="52"/>
      <c r="B71" s="53"/>
      <c r="C71" s="32">
        <v>0</v>
      </c>
      <c r="D71" s="19">
        <v>0.01</v>
      </c>
      <c r="E71" s="34">
        <f t="shared" si="0"/>
        <v>0</v>
      </c>
      <c r="F71" s="33">
        <v>0</v>
      </c>
      <c r="G71" s="50"/>
      <c r="H71" s="54"/>
      <c r="I71" s="52"/>
    </row>
    <row r="72" spans="1:9" x14ac:dyDescent="0.25">
      <c r="A72" s="52"/>
      <c r="B72" s="53"/>
      <c r="C72" s="32">
        <v>0</v>
      </c>
      <c r="D72" s="19">
        <v>0.01</v>
      </c>
      <c r="E72" s="34">
        <f t="shared" si="0"/>
        <v>0</v>
      </c>
      <c r="F72" s="33">
        <v>0</v>
      </c>
      <c r="G72" s="50"/>
      <c r="H72" s="54"/>
      <c r="I72" s="52"/>
    </row>
    <row r="73" spans="1:9" x14ac:dyDescent="0.25">
      <c r="A73" s="52"/>
      <c r="B73" s="53"/>
      <c r="C73" s="32">
        <v>0</v>
      </c>
      <c r="D73" s="19">
        <v>0.01</v>
      </c>
      <c r="E73" s="34">
        <f t="shared" si="0"/>
        <v>0</v>
      </c>
      <c r="F73" s="33">
        <v>0</v>
      </c>
      <c r="G73" s="50"/>
      <c r="H73" s="54"/>
      <c r="I73" s="52"/>
    </row>
    <row r="74" spans="1:9" x14ac:dyDescent="0.25">
      <c r="A74" s="52"/>
      <c r="B74" s="53"/>
      <c r="C74" s="32">
        <v>0</v>
      </c>
      <c r="D74" s="19">
        <v>0.01</v>
      </c>
      <c r="E74" s="34">
        <f t="shared" si="0"/>
        <v>0</v>
      </c>
      <c r="F74" s="35">
        <v>0</v>
      </c>
      <c r="G74" s="51"/>
      <c r="H74" s="54"/>
      <c r="I74" s="52"/>
    </row>
    <row r="75" spans="1:9" x14ac:dyDescent="0.25">
      <c r="A75" s="52"/>
      <c r="B75" s="53">
        <v>12</v>
      </c>
      <c r="C75" s="32">
        <v>204</v>
      </c>
      <c r="D75" s="4">
        <v>1E-3</v>
      </c>
      <c r="E75" s="4">
        <f t="shared" si="0"/>
        <v>204000</v>
      </c>
      <c r="F75" s="6">
        <f t="shared" si="1"/>
        <v>5.3096301674258983</v>
      </c>
      <c r="G75" s="69">
        <f t="shared" ref="G75" si="38">AVERAGE(F75:F79)</f>
        <v>5.8952134033555996</v>
      </c>
      <c r="H75" s="54">
        <f t="shared" ref="H75" si="39">STDEV(F75:F79)</f>
        <v>0.46029783348826081</v>
      </c>
      <c r="I75" s="52">
        <f t="shared" ref="I75" si="40">H75/2</f>
        <v>0.23014891674413041</v>
      </c>
    </row>
    <row r="76" spans="1:9" x14ac:dyDescent="0.25">
      <c r="A76" s="52"/>
      <c r="B76" s="53"/>
      <c r="C76" s="32">
        <v>306</v>
      </c>
      <c r="D76" s="4">
        <v>1E-3</v>
      </c>
      <c r="E76" s="4">
        <f t="shared" si="0"/>
        <v>306000</v>
      </c>
      <c r="F76" s="6">
        <f t="shared" si="1"/>
        <v>5.4857214264815797</v>
      </c>
      <c r="G76" s="69"/>
      <c r="H76" s="54"/>
      <c r="I76" s="52"/>
    </row>
    <row r="77" spans="1:9" x14ac:dyDescent="0.25">
      <c r="A77" s="52"/>
      <c r="B77" s="53"/>
      <c r="C77" s="19">
        <v>1970</v>
      </c>
      <c r="D77" s="4">
        <v>1E-3</v>
      </c>
      <c r="E77" s="4">
        <f t="shared" si="0"/>
        <v>1970000</v>
      </c>
      <c r="F77" s="6">
        <f t="shared" si="1"/>
        <v>6.2944662261615933</v>
      </c>
      <c r="G77" s="69"/>
      <c r="H77" s="54"/>
      <c r="I77" s="52"/>
    </row>
    <row r="78" spans="1:9" x14ac:dyDescent="0.25">
      <c r="A78" s="52"/>
      <c r="B78" s="53"/>
      <c r="C78" s="19">
        <v>1560</v>
      </c>
      <c r="D78" s="4">
        <v>1E-3</v>
      </c>
      <c r="E78" s="4">
        <f t="shared" si="0"/>
        <v>1560000</v>
      </c>
      <c r="F78" s="6">
        <f t="shared" si="1"/>
        <v>6.1931245983544612</v>
      </c>
      <c r="G78" s="69"/>
      <c r="H78" s="54"/>
      <c r="I78" s="52"/>
    </row>
    <row r="79" spans="1:9" x14ac:dyDescent="0.25">
      <c r="A79" s="52"/>
      <c r="B79" s="53"/>
      <c r="C79" s="19">
        <v>1560</v>
      </c>
      <c r="D79" s="4">
        <v>1E-3</v>
      </c>
      <c r="E79" s="4">
        <f t="shared" si="0"/>
        <v>1560000</v>
      </c>
      <c r="F79" s="6">
        <f t="shared" si="1"/>
        <v>6.1931245983544612</v>
      </c>
      <c r="G79" s="69"/>
      <c r="H79" s="54"/>
      <c r="I79" s="52"/>
    </row>
    <row r="80" spans="1:9" x14ac:dyDescent="0.25">
      <c r="A80" s="52"/>
      <c r="B80" s="53">
        <v>24</v>
      </c>
      <c r="C80" s="4">
        <v>19000</v>
      </c>
      <c r="D80" s="7">
        <v>1E-3</v>
      </c>
      <c r="E80" s="7">
        <f t="shared" si="0"/>
        <v>19000000</v>
      </c>
      <c r="F80" s="8">
        <f>LOG(E80)</f>
        <v>7.2787536009528289</v>
      </c>
      <c r="G80" s="69">
        <f t="shared" ref="G80" si="41">AVERAGE(F80:F83)</f>
        <v>7.001395784559092</v>
      </c>
      <c r="H80" s="54">
        <f t="shared" ref="H80" si="42">STDEV(F80:F83)</f>
        <v>0.26166068106043583</v>
      </c>
      <c r="I80" s="52">
        <f t="shared" ref="I80" si="43">H80/2</f>
        <v>0.13083034053021791</v>
      </c>
    </row>
    <row r="81" spans="1:9" x14ac:dyDescent="0.25">
      <c r="A81" s="52"/>
      <c r="B81" s="53"/>
      <c r="C81" s="4">
        <v>14800</v>
      </c>
      <c r="D81" s="7">
        <v>1E-3</v>
      </c>
      <c r="E81" s="7">
        <f t="shared" si="0"/>
        <v>14800000</v>
      </c>
      <c r="F81" s="8">
        <f t="shared" ref="F81:F83" si="44">LOG(E81)</f>
        <v>7.1702617153949575</v>
      </c>
      <c r="G81" s="69"/>
      <c r="H81" s="54"/>
      <c r="I81" s="52"/>
    </row>
    <row r="82" spans="1:9" x14ac:dyDescent="0.25">
      <c r="A82" s="52"/>
      <c r="B82" s="53"/>
      <c r="C82" s="4">
        <v>5810</v>
      </c>
      <c r="D82" s="7">
        <v>1E-3</v>
      </c>
      <c r="E82" s="7">
        <f t="shared" si="0"/>
        <v>5810000</v>
      </c>
      <c r="F82" s="8">
        <f t="shared" si="44"/>
        <v>6.7641761323903307</v>
      </c>
      <c r="G82" s="69"/>
      <c r="H82" s="54"/>
      <c r="I82" s="52"/>
    </row>
    <row r="83" spans="1:9" x14ac:dyDescent="0.25">
      <c r="A83" s="52"/>
      <c r="B83" s="53"/>
      <c r="C83" s="4">
        <v>6200</v>
      </c>
      <c r="D83" s="7">
        <v>1E-3</v>
      </c>
      <c r="E83" s="7">
        <f t="shared" si="0"/>
        <v>6200000</v>
      </c>
      <c r="F83" s="8">
        <f t="shared" si="44"/>
        <v>6.7923916894982534</v>
      </c>
      <c r="G83" s="69"/>
      <c r="H83" s="54"/>
      <c r="I83" s="52"/>
    </row>
    <row r="84" spans="1:9" x14ac:dyDescent="0.25">
      <c r="A84" s="52" t="s">
        <v>37</v>
      </c>
      <c r="B84" s="53">
        <v>0</v>
      </c>
      <c r="C84" s="3">
        <v>26</v>
      </c>
      <c r="D84" s="4">
        <v>1E-4</v>
      </c>
      <c r="E84" s="4">
        <f t="shared" si="0"/>
        <v>260000</v>
      </c>
      <c r="F84" s="6">
        <f t="shared" si="1"/>
        <v>5.4149733479708182</v>
      </c>
      <c r="G84" s="69">
        <f t="shared" ref="G84" si="45">AVERAGE(F84:F87)</f>
        <v>4.77384128902409</v>
      </c>
      <c r="H84" s="54">
        <f t="shared" ref="H84" si="46">STDEV(F84:F87)</f>
        <v>0.68669497481232</v>
      </c>
      <c r="I84" s="52">
        <f>H84/1.732</f>
        <v>0.39647515866762123</v>
      </c>
    </row>
    <row r="85" spans="1:9" x14ac:dyDescent="0.25">
      <c r="A85" s="52"/>
      <c r="B85" s="53"/>
      <c r="C85" s="3">
        <v>112</v>
      </c>
      <c r="D85" s="4">
        <v>0.01</v>
      </c>
      <c r="E85" s="4">
        <f t="shared" si="0"/>
        <v>11200</v>
      </c>
      <c r="F85" s="6">
        <f t="shared" si="1"/>
        <v>4.0492180226701819</v>
      </c>
      <c r="G85" s="69"/>
      <c r="H85" s="54"/>
      <c r="I85" s="52"/>
    </row>
    <row r="86" spans="1:9" x14ac:dyDescent="0.25">
      <c r="A86" s="52"/>
      <c r="B86" s="53"/>
      <c r="C86" s="23">
        <v>72</v>
      </c>
      <c r="D86" s="4">
        <v>1E-3</v>
      </c>
      <c r="E86" s="4">
        <f t="shared" si="0"/>
        <v>72000</v>
      </c>
      <c r="F86" s="6">
        <f t="shared" si="1"/>
        <v>4.8573324964312681</v>
      </c>
      <c r="G86" s="69"/>
      <c r="H86" s="54"/>
      <c r="I86" s="52"/>
    </row>
    <row r="87" spans="1:9" x14ac:dyDescent="0.25">
      <c r="A87" s="52"/>
      <c r="B87" s="53"/>
      <c r="C87" s="3"/>
      <c r="D87" s="4"/>
      <c r="E87" s="4"/>
      <c r="F87" s="6"/>
      <c r="G87" s="69"/>
      <c r="H87" s="54"/>
      <c r="I87" s="52"/>
    </row>
    <row r="88" spans="1:9" x14ac:dyDescent="0.25">
      <c r="A88" s="52"/>
      <c r="B88" s="53">
        <v>2</v>
      </c>
      <c r="C88" s="3">
        <v>0</v>
      </c>
      <c r="D88" s="7">
        <v>0.01</v>
      </c>
      <c r="E88" s="7">
        <f t="shared" si="0"/>
        <v>0</v>
      </c>
      <c r="F88" s="8">
        <v>0</v>
      </c>
      <c r="G88" s="69">
        <f t="shared" ref="G88" si="47">AVERAGE(F88:F91)</f>
        <v>0</v>
      </c>
      <c r="H88" s="54">
        <f t="shared" ref="H88" si="48">STDEV(F88:F91)</f>
        <v>0</v>
      </c>
      <c r="I88" s="52">
        <f t="shared" ref="I88" si="49">H88/2</f>
        <v>0</v>
      </c>
    </row>
    <row r="89" spans="1:9" x14ac:dyDescent="0.25">
      <c r="A89" s="52"/>
      <c r="B89" s="53"/>
      <c r="C89" s="3">
        <v>0</v>
      </c>
      <c r="D89" s="7">
        <v>0.01</v>
      </c>
      <c r="E89" s="7">
        <f t="shared" si="0"/>
        <v>0</v>
      </c>
      <c r="F89" s="8">
        <v>0</v>
      </c>
      <c r="G89" s="69"/>
      <c r="H89" s="54"/>
      <c r="I89" s="52"/>
    </row>
    <row r="90" spans="1:9" x14ac:dyDescent="0.25">
      <c r="A90" s="52"/>
      <c r="B90" s="53"/>
      <c r="C90" s="3">
        <v>0</v>
      </c>
      <c r="D90" s="7">
        <v>0.01</v>
      </c>
      <c r="E90" s="7">
        <f t="shared" si="0"/>
        <v>0</v>
      </c>
      <c r="F90" s="8">
        <v>0</v>
      </c>
      <c r="G90" s="69"/>
      <c r="H90" s="54"/>
      <c r="I90" s="52"/>
    </row>
    <row r="91" spans="1:9" x14ac:dyDescent="0.25">
      <c r="A91" s="52"/>
      <c r="B91" s="53"/>
      <c r="C91" s="3">
        <v>0</v>
      </c>
      <c r="D91" s="7">
        <v>0.01</v>
      </c>
      <c r="E91" s="7">
        <f t="shared" si="0"/>
        <v>0</v>
      </c>
      <c r="F91" s="8">
        <v>0</v>
      </c>
      <c r="G91" s="69"/>
      <c r="H91" s="54"/>
      <c r="I91" s="52"/>
    </row>
    <row r="92" spans="1:9" x14ac:dyDescent="0.25">
      <c r="A92" s="52"/>
      <c r="B92" s="53">
        <v>4</v>
      </c>
      <c r="C92" s="3">
        <v>0</v>
      </c>
      <c r="D92" s="7">
        <v>0.01</v>
      </c>
      <c r="E92" s="4">
        <f t="shared" si="0"/>
        <v>0</v>
      </c>
      <c r="F92" s="6">
        <v>0</v>
      </c>
      <c r="G92" s="69">
        <f t="shared" ref="G92" si="50">AVERAGE(F92:F95)</f>
        <v>0</v>
      </c>
      <c r="H92" s="54">
        <f t="shared" ref="H92" si="51">STDEV(F92:F95)</f>
        <v>0</v>
      </c>
      <c r="I92" s="52">
        <f t="shared" ref="I92" si="52">H92/2</f>
        <v>0</v>
      </c>
    </row>
    <row r="93" spans="1:9" x14ac:dyDescent="0.25">
      <c r="A93" s="52"/>
      <c r="B93" s="53"/>
      <c r="C93" s="3">
        <v>0</v>
      </c>
      <c r="D93" s="7">
        <v>0.01</v>
      </c>
      <c r="E93" s="4">
        <f t="shared" si="0"/>
        <v>0</v>
      </c>
      <c r="F93" s="6">
        <v>0</v>
      </c>
      <c r="G93" s="69"/>
      <c r="H93" s="54"/>
      <c r="I93" s="52"/>
    </row>
    <row r="94" spans="1:9" x14ac:dyDescent="0.25">
      <c r="A94" s="52"/>
      <c r="B94" s="53"/>
      <c r="C94" s="3">
        <v>0</v>
      </c>
      <c r="D94" s="7">
        <v>0.01</v>
      </c>
      <c r="E94" s="4">
        <f t="shared" si="0"/>
        <v>0</v>
      </c>
      <c r="F94" s="6">
        <v>0</v>
      </c>
      <c r="G94" s="69"/>
      <c r="H94" s="54"/>
      <c r="I94" s="52"/>
    </row>
    <row r="95" spans="1:9" x14ac:dyDescent="0.25">
      <c r="A95" s="52"/>
      <c r="B95" s="53"/>
      <c r="C95" s="3">
        <v>0</v>
      </c>
      <c r="D95" s="7">
        <v>0.01</v>
      </c>
      <c r="E95" s="4">
        <f t="shared" si="0"/>
        <v>0</v>
      </c>
      <c r="F95" s="6">
        <v>0</v>
      </c>
      <c r="G95" s="69"/>
      <c r="H95" s="54"/>
      <c r="I95" s="52"/>
    </row>
    <row r="96" spans="1:9" x14ac:dyDescent="0.25">
      <c r="A96" s="52"/>
      <c r="B96" s="53">
        <v>8</v>
      </c>
      <c r="C96" s="5">
        <v>0</v>
      </c>
      <c r="D96" s="7">
        <v>0.01</v>
      </c>
      <c r="E96" s="7">
        <f t="shared" si="0"/>
        <v>0</v>
      </c>
      <c r="F96" s="8">
        <v>0</v>
      </c>
      <c r="G96" s="69">
        <f t="shared" ref="G96" si="53">AVERAGE(F96:F99)</f>
        <v>0</v>
      </c>
      <c r="H96" s="54">
        <f t="shared" ref="H96" si="54">STDEV(F96:F99)</f>
        <v>0</v>
      </c>
      <c r="I96" s="52">
        <f t="shared" ref="I96" si="55">H96/2</f>
        <v>0</v>
      </c>
    </row>
    <row r="97" spans="1:9" x14ac:dyDescent="0.25">
      <c r="A97" s="52"/>
      <c r="B97" s="53"/>
      <c r="C97" s="5">
        <v>0</v>
      </c>
      <c r="D97" s="7">
        <v>0.01</v>
      </c>
      <c r="E97" s="7">
        <f t="shared" si="0"/>
        <v>0</v>
      </c>
      <c r="F97" s="8">
        <v>0</v>
      </c>
      <c r="G97" s="69"/>
      <c r="H97" s="54"/>
      <c r="I97" s="52"/>
    </row>
    <row r="98" spans="1:9" x14ac:dyDescent="0.25">
      <c r="A98" s="52"/>
      <c r="B98" s="53"/>
      <c r="C98" s="5">
        <v>0</v>
      </c>
      <c r="D98" s="7">
        <v>0.01</v>
      </c>
      <c r="E98" s="7">
        <f t="shared" si="0"/>
        <v>0</v>
      </c>
      <c r="F98" s="8">
        <v>0</v>
      </c>
      <c r="G98" s="69"/>
      <c r="H98" s="54"/>
      <c r="I98" s="52"/>
    </row>
    <row r="99" spans="1:9" x14ac:dyDescent="0.25">
      <c r="A99" s="52"/>
      <c r="B99" s="53"/>
      <c r="C99" s="5">
        <v>0</v>
      </c>
      <c r="D99" s="7">
        <v>0.01</v>
      </c>
      <c r="E99" s="7">
        <f t="shared" si="0"/>
        <v>0</v>
      </c>
      <c r="F99" s="8">
        <v>0</v>
      </c>
      <c r="G99" s="69"/>
      <c r="H99" s="54"/>
      <c r="I99" s="52"/>
    </row>
    <row r="100" spans="1:9" x14ac:dyDescent="0.25">
      <c r="A100" s="52"/>
      <c r="B100" s="53">
        <v>12</v>
      </c>
      <c r="C100" s="5">
        <v>0</v>
      </c>
      <c r="D100" s="7">
        <v>0.01</v>
      </c>
      <c r="E100" s="4">
        <f t="shared" si="0"/>
        <v>0</v>
      </c>
      <c r="F100" s="6">
        <v>0</v>
      </c>
      <c r="G100" s="69">
        <f t="shared" ref="G100" si="56">AVERAGE(F100:F103)</f>
        <v>0</v>
      </c>
      <c r="H100" s="54">
        <f t="shared" ref="H100" si="57">STDEV(F100:F103)</f>
        <v>0</v>
      </c>
      <c r="I100" s="52">
        <f t="shared" ref="I100" si="58">H100/2</f>
        <v>0</v>
      </c>
    </row>
    <row r="101" spans="1:9" x14ac:dyDescent="0.25">
      <c r="A101" s="52"/>
      <c r="B101" s="53"/>
      <c r="C101" s="5">
        <v>0</v>
      </c>
      <c r="D101" s="7">
        <v>0.01</v>
      </c>
      <c r="E101" s="4">
        <f t="shared" si="0"/>
        <v>0</v>
      </c>
      <c r="F101" s="6">
        <v>0</v>
      </c>
      <c r="G101" s="69"/>
      <c r="H101" s="54"/>
      <c r="I101" s="52"/>
    </row>
    <row r="102" spans="1:9" x14ac:dyDescent="0.25">
      <c r="A102" s="52"/>
      <c r="B102" s="53"/>
      <c r="C102" s="3">
        <v>0</v>
      </c>
      <c r="D102" s="7">
        <v>0.01</v>
      </c>
      <c r="E102" s="4">
        <f t="shared" si="0"/>
        <v>0</v>
      </c>
      <c r="F102" s="6">
        <v>0</v>
      </c>
      <c r="G102" s="69"/>
      <c r="H102" s="54"/>
      <c r="I102" s="52"/>
    </row>
    <row r="103" spans="1:9" x14ac:dyDescent="0.25">
      <c r="A103" s="52"/>
      <c r="B103" s="53"/>
      <c r="C103" s="3">
        <v>0</v>
      </c>
      <c r="D103" s="7">
        <v>0.01</v>
      </c>
      <c r="E103" s="4">
        <f t="shared" si="0"/>
        <v>0</v>
      </c>
      <c r="F103" s="6">
        <v>0</v>
      </c>
      <c r="G103" s="69"/>
      <c r="H103" s="54"/>
      <c r="I103" s="52"/>
    </row>
    <row r="104" spans="1:9" x14ac:dyDescent="0.25">
      <c r="A104" s="52"/>
      <c r="B104" s="53">
        <v>24</v>
      </c>
      <c r="C104" s="3">
        <v>0</v>
      </c>
      <c r="D104" s="7">
        <v>0.01</v>
      </c>
      <c r="E104" s="7">
        <f t="shared" si="0"/>
        <v>0</v>
      </c>
      <c r="F104" s="8">
        <v>0</v>
      </c>
      <c r="G104" s="69">
        <f t="shared" ref="G104" si="59">AVERAGE(F104:F107)</f>
        <v>0</v>
      </c>
      <c r="H104" s="54">
        <f t="shared" ref="H104" si="60">STDEV(F104:F107)</f>
        <v>0</v>
      </c>
      <c r="I104" s="52">
        <f t="shared" ref="I104" si="61">H104/2</f>
        <v>0</v>
      </c>
    </row>
    <row r="105" spans="1:9" x14ac:dyDescent="0.25">
      <c r="A105" s="52"/>
      <c r="B105" s="53"/>
      <c r="C105" s="3">
        <v>0</v>
      </c>
      <c r="D105" s="7">
        <v>0.01</v>
      </c>
      <c r="E105" s="7">
        <f t="shared" si="0"/>
        <v>0</v>
      </c>
      <c r="F105" s="8">
        <v>0</v>
      </c>
      <c r="G105" s="69"/>
      <c r="H105" s="54"/>
      <c r="I105" s="52"/>
    </row>
    <row r="106" spans="1:9" x14ac:dyDescent="0.25">
      <c r="A106" s="52"/>
      <c r="B106" s="53"/>
      <c r="C106" s="3">
        <v>0</v>
      </c>
      <c r="D106" s="7">
        <v>0.01</v>
      </c>
      <c r="E106" s="7">
        <f t="shared" si="0"/>
        <v>0</v>
      </c>
      <c r="F106" s="8">
        <v>0</v>
      </c>
      <c r="G106" s="69"/>
      <c r="H106" s="54"/>
      <c r="I106" s="52"/>
    </row>
    <row r="107" spans="1:9" x14ac:dyDescent="0.25">
      <c r="A107" s="52"/>
      <c r="B107" s="53"/>
      <c r="C107" s="3">
        <v>0</v>
      </c>
      <c r="D107" s="7">
        <v>0.01</v>
      </c>
      <c r="E107" s="7">
        <f t="shared" si="0"/>
        <v>0</v>
      </c>
      <c r="F107" s="8">
        <v>0</v>
      </c>
      <c r="G107" s="69"/>
      <c r="H107" s="54"/>
      <c r="I107" s="52"/>
    </row>
    <row r="108" spans="1:9" x14ac:dyDescent="0.25">
      <c r="A108" s="52" t="s">
        <v>38</v>
      </c>
      <c r="B108" s="53">
        <v>0</v>
      </c>
      <c r="C108" s="3">
        <v>4</v>
      </c>
      <c r="D108" s="4">
        <v>1E-3</v>
      </c>
      <c r="E108" s="4">
        <f t="shared" si="0"/>
        <v>4000</v>
      </c>
      <c r="F108" s="6">
        <f t="shared" si="1"/>
        <v>3.6020599913279625</v>
      </c>
      <c r="G108" s="69">
        <f t="shared" ref="G108" si="62">AVERAGE(F108:F111)</f>
        <v>3.6658781176037891</v>
      </c>
      <c r="H108" s="54">
        <f t="shared" ref="H108" si="63">STDEV(F108:F111)</f>
        <v>0.77821870259661219</v>
      </c>
      <c r="I108" s="52">
        <f t="shared" ref="I108" si="64">H108/2</f>
        <v>0.38910935129830609</v>
      </c>
    </row>
    <row r="109" spans="1:9" x14ac:dyDescent="0.25">
      <c r="A109" s="52"/>
      <c r="B109" s="53"/>
      <c r="C109" s="3">
        <v>12</v>
      </c>
      <c r="D109" s="4">
        <v>1E-3</v>
      </c>
      <c r="E109" s="4">
        <f t="shared" si="0"/>
        <v>12000</v>
      </c>
      <c r="F109" s="6">
        <f t="shared" si="1"/>
        <v>4.0791812460476251</v>
      </c>
      <c r="G109" s="69"/>
      <c r="H109" s="54"/>
      <c r="I109" s="52"/>
    </row>
    <row r="110" spans="1:9" x14ac:dyDescent="0.25">
      <c r="A110" s="52"/>
      <c r="B110" s="53"/>
      <c r="C110" s="3">
        <v>24</v>
      </c>
      <c r="D110" s="4">
        <v>1E-3</v>
      </c>
      <c r="E110" s="4">
        <f t="shared" si="0"/>
        <v>24000</v>
      </c>
      <c r="F110" s="6">
        <f t="shared" si="1"/>
        <v>4.3802112417116064</v>
      </c>
      <c r="G110" s="69"/>
      <c r="H110" s="54"/>
      <c r="I110" s="52"/>
    </row>
    <row r="111" spans="1:9" x14ac:dyDescent="0.25">
      <c r="A111" s="52"/>
      <c r="B111" s="53"/>
      <c r="C111" s="3">
        <v>4</v>
      </c>
      <c r="D111" s="4">
        <v>0.01</v>
      </c>
      <c r="E111" s="4">
        <f t="shared" si="0"/>
        <v>400</v>
      </c>
      <c r="F111" s="6">
        <f t="shared" si="1"/>
        <v>2.6020599913279625</v>
      </c>
      <c r="G111" s="69"/>
      <c r="H111" s="54"/>
      <c r="I111" s="52"/>
    </row>
    <row r="112" spans="1:9" x14ac:dyDescent="0.25">
      <c r="A112" s="52"/>
      <c r="B112" s="53">
        <v>2</v>
      </c>
      <c r="C112" s="3">
        <v>0</v>
      </c>
      <c r="D112" s="9">
        <v>0.01</v>
      </c>
      <c r="E112" s="7">
        <f t="shared" si="0"/>
        <v>0</v>
      </c>
      <c r="F112" s="8">
        <v>0</v>
      </c>
      <c r="G112" s="69">
        <f t="shared" ref="G112" si="65">AVERAGE(F112:F115)</f>
        <v>0</v>
      </c>
      <c r="H112" s="54">
        <f t="shared" ref="H112" si="66">STDEV(F112:F115)</f>
        <v>0</v>
      </c>
      <c r="I112" s="52">
        <f t="shared" ref="I112" si="67">H112/2</f>
        <v>0</v>
      </c>
    </row>
    <row r="113" spans="1:9" x14ac:dyDescent="0.25">
      <c r="A113" s="52"/>
      <c r="B113" s="53"/>
      <c r="C113" s="3">
        <v>0</v>
      </c>
      <c r="D113" s="9">
        <v>0.01</v>
      </c>
      <c r="E113" s="7">
        <f t="shared" si="0"/>
        <v>0</v>
      </c>
      <c r="F113" s="8">
        <v>0</v>
      </c>
      <c r="G113" s="69"/>
      <c r="H113" s="54"/>
      <c r="I113" s="52"/>
    </row>
    <row r="114" spans="1:9" x14ac:dyDescent="0.25">
      <c r="A114" s="52"/>
      <c r="B114" s="53"/>
      <c r="C114" s="3">
        <v>0</v>
      </c>
      <c r="D114" s="9">
        <v>0.01</v>
      </c>
      <c r="E114" s="7">
        <f t="shared" si="0"/>
        <v>0</v>
      </c>
      <c r="F114" s="8">
        <v>0</v>
      </c>
      <c r="G114" s="69"/>
      <c r="H114" s="54"/>
      <c r="I114" s="52"/>
    </row>
    <row r="115" spans="1:9" x14ac:dyDescent="0.25">
      <c r="A115" s="52"/>
      <c r="B115" s="53"/>
      <c r="C115" s="3">
        <v>0</v>
      </c>
      <c r="D115" s="9">
        <v>0.01</v>
      </c>
      <c r="E115" s="7">
        <f t="shared" si="0"/>
        <v>0</v>
      </c>
      <c r="F115" s="8">
        <v>0</v>
      </c>
      <c r="G115" s="69"/>
      <c r="H115" s="54"/>
      <c r="I115" s="52"/>
    </row>
    <row r="116" spans="1:9" x14ac:dyDescent="0.25">
      <c r="A116" s="52"/>
      <c r="B116" s="53">
        <v>4</v>
      </c>
      <c r="C116" s="3">
        <v>0</v>
      </c>
      <c r="D116" s="9">
        <v>0.01</v>
      </c>
      <c r="E116" s="4">
        <f t="shared" si="0"/>
        <v>0</v>
      </c>
      <c r="F116" s="6">
        <v>0</v>
      </c>
      <c r="G116" s="69">
        <f t="shared" ref="G116" si="68">AVERAGE(F116:F119)</f>
        <v>0</v>
      </c>
      <c r="H116" s="54">
        <f t="shared" ref="H116" si="69">STDEV(F116:F119)</f>
        <v>0</v>
      </c>
      <c r="I116" s="52">
        <f t="shared" ref="I116" si="70">H116/2</f>
        <v>0</v>
      </c>
    </row>
    <row r="117" spans="1:9" x14ac:dyDescent="0.25">
      <c r="A117" s="52"/>
      <c r="B117" s="53"/>
      <c r="C117" s="3">
        <v>0</v>
      </c>
      <c r="D117" s="9">
        <v>0.01</v>
      </c>
      <c r="E117" s="4">
        <f t="shared" si="0"/>
        <v>0</v>
      </c>
      <c r="F117" s="6">
        <v>0</v>
      </c>
      <c r="G117" s="69"/>
      <c r="H117" s="54"/>
      <c r="I117" s="52"/>
    </row>
    <row r="118" spans="1:9" x14ac:dyDescent="0.25">
      <c r="A118" s="52"/>
      <c r="B118" s="53"/>
      <c r="C118" s="23">
        <v>0</v>
      </c>
      <c r="D118" s="9">
        <v>0.01</v>
      </c>
      <c r="E118" s="4">
        <f t="shared" si="0"/>
        <v>0</v>
      </c>
      <c r="F118" s="6">
        <v>0</v>
      </c>
      <c r="G118" s="69"/>
      <c r="H118" s="54"/>
      <c r="I118" s="52"/>
    </row>
    <row r="119" spans="1:9" x14ac:dyDescent="0.25">
      <c r="A119" s="52"/>
      <c r="B119" s="53"/>
      <c r="C119" s="3">
        <v>0</v>
      </c>
      <c r="D119" s="9">
        <v>0.01</v>
      </c>
      <c r="E119" s="4">
        <f t="shared" si="0"/>
        <v>0</v>
      </c>
      <c r="F119" s="6">
        <v>0</v>
      </c>
      <c r="G119" s="69"/>
      <c r="H119" s="54"/>
      <c r="I119" s="52"/>
    </row>
    <row r="120" spans="1:9" x14ac:dyDescent="0.25">
      <c r="A120" s="52"/>
      <c r="B120" s="53">
        <v>8</v>
      </c>
      <c r="C120" s="3">
        <v>0</v>
      </c>
      <c r="D120" s="9">
        <v>0.01</v>
      </c>
      <c r="E120" s="7">
        <f t="shared" si="0"/>
        <v>0</v>
      </c>
      <c r="F120" s="8">
        <v>0</v>
      </c>
      <c r="G120" s="69">
        <f t="shared" ref="G120" si="71">AVERAGE(F120:F123)</f>
        <v>0</v>
      </c>
      <c r="H120" s="54">
        <f t="shared" ref="H120" si="72">STDEV(F120:F123)</f>
        <v>0</v>
      </c>
      <c r="I120" s="52">
        <f t="shared" ref="I120" si="73">H120/2</f>
        <v>0</v>
      </c>
    </row>
    <row r="121" spans="1:9" x14ac:dyDescent="0.25">
      <c r="A121" s="52"/>
      <c r="B121" s="53"/>
      <c r="C121" s="3">
        <v>0</v>
      </c>
      <c r="D121" s="9">
        <v>0.01</v>
      </c>
      <c r="E121" s="7">
        <f t="shared" si="0"/>
        <v>0</v>
      </c>
      <c r="F121" s="8">
        <v>0</v>
      </c>
      <c r="G121" s="69"/>
      <c r="H121" s="54"/>
      <c r="I121" s="52"/>
    </row>
    <row r="122" spans="1:9" x14ac:dyDescent="0.25">
      <c r="A122" s="52"/>
      <c r="B122" s="53"/>
      <c r="C122" s="3">
        <v>0</v>
      </c>
      <c r="D122" s="9">
        <v>0.01</v>
      </c>
      <c r="E122" s="7">
        <f t="shared" si="0"/>
        <v>0</v>
      </c>
      <c r="F122" s="8">
        <v>0</v>
      </c>
      <c r="G122" s="69"/>
      <c r="H122" s="54"/>
      <c r="I122" s="52"/>
    </row>
    <row r="123" spans="1:9" x14ac:dyDescent="0.25">
      <c r="A123" s="52"/>
      <c r="B123" s="53"/>
      <c r="C123" s="3">
        <v>0</v>
      </c>
      <c r="D123" s="9">
        <v>0.01</v>
      </c>
      <c r="E123" s="7">
        <f t="shared" si="0"/>
        <v>0</v>
      </c>
      <c r="F123" s="8">
        <v>0</v>
      </c>
      <c r="G123" s="69"/>
      <c r="H123" s="54"/>
      <c r="I123" s="52"/>
    </row>
    <row r="124" spans="1:9" x14ac:dyDescent="0.25">
      <c r="A124" s="52"/>
      <c r="B124" s="53">
        <v>12</v>
      </c>
      <c r="C124" s="3">
        <v>0</v>
      </c>
      <c r="D124" s="9">
        <v>0.01</v>
      </c>
      <c r="E124" s="4">
        <f t="shared" si="0"/>
        <v>0</v>
      </c>
      <c r="F124" s="6">
        <v>0</v>
      </c>
      <c r="G124" s="69">
        <f t="shared" ref="G124" si="74">AVERAGE(F124:F127)</f>
        <v>0</v>
      </c>
      <c r="H124" s="54">
        <f t="shared" ref="H124" si="75">STDEV(F124:F127)</f>
        <v>0</v>
      </c>
      <c r="I124" s="52">
        <f t="shared" ref="I124" si="76">H124/2</f>
        <v>0</v>
      </c>
    </row>
    <row r="125" spans="1:9" x14ac:dyDescent="0.25">
      <c r="A125" s="52"/>
      <c r="B125" s="53"/>
      <c r="C125" s="3">
        <v>0</v>
      </c>
      <c r="D125" s="9">
        <v>0.01</v>
      </c>
      <c r="E125" s="4">
        <f t="shared" si="0"/>
        <v>0</v>
      </c>
      <c r="F125" s="6">
        <v>0</v>
      </c>
      <c r="G125" s="69"/>
      <c r="H125" s="54"/>
      <c r="I125" s="52"/>
    </row>
    <row r="126" spans="1:9" x14ac:dyDescent="0.25">
      <c r="A126" s="52"/>
      <c r="B126" s="53"/>
      <c r="C126" s="3">
        <v>0</v>
      </c>
      <c r="D126" s="9">
        <v>0.01</v>
      </c>
      <c r="E126" s="4">
        <f t="shared" si="0"/>
        <v>0</v>
      </c>
      <c r="F126" s="6">
        <v>0</v>
      </c>
      <c r="G126" s="69"/>
      <c r="H126" s="54"/>
      <c r="I126" s="52"/>
    </row>
    <row r="127" spans="1:9" x14ac:dyDescent="0.25">
      <c r="A127" s="52"/>
      <c r="B127" s="53"/>
      <c r="C127" s="3">
        <v>0</v>
      </c>
      <c r="D127" s="9">
        <v>0.01</v>
      </c>
      <c r="E127" s="4">
        <f t="shared" si="0"/>
        <v>0</v>
      </c>
      <c r="F127" s="6">
        <v>0</v>
      </c>
      <c r="G127" s="69"/>
      <c r="H127" s="54"/>
      <c r="I127" s="52"/>
    </row>
    <row r="128" spans="1:9" x14ac:dyDescent="0.25">
      <c r="A128" s="52"/>
      <c r="B128" s="53">
        <v>24</v>
      </c>
      <c r="C128" s="3">
        <v>0</v>
      </c>
      <c r="D128" s="9">
        <v>0.01</v>
      </c>
      <c r="E128" s="7">
        <f t="shared" si="0"/>
        <v>0</v>
      </c>
      <c r="F128" s="8">
        <v>0</v>
      </c>
      <c r="G128" s="69">
        <f t="shared" ref="G128" si="77">AVERAGE(F128:F131)</f>
        <v>0</v>
      </c>
      <c r="H128" s="54">
        <f t="shared" ref="H128" si="78">STDEV(F128:F131)</f>
        <v>0</v>
      </c>
      <c r="I128" s="52">
        <f t="shared" ref="I128" si="79">H128/2</f>
        <v>0</v>
      </c>
    </row>
    <row r="129" spans="1:9" x14ac:dyDescent="0.25">
      <c r="A129" s="52"/>
      <c r="B129" s="53"/>
      <c r="C129" s="3">
        <v>0</v>
      </c>
      <c r="D129" s="9">
        <v>0.01</v>
      </c>
      <c r="E129" s="7">
        <f t="shared" si="0"/>
        <v>0</v>
      </c>
      <c r="F129" s="8">
        <v>0</v>
      </c>
      <c r="G129" s="69"/>
      <c r="H129" s="54"/>
      <c r="I129" s="52"/>
    </row>
    <row r="130" spans="1:9" x14ac:dyDescent="0.25">
      <c r="A130" s="52"/>
      <c r="B130" s="53"/>
      <c r="C130" s="3">
        <v>0</v>
      </c>
      <c r="D130" s="9">
        <v>0.01</v>
      </c>
      <c r="E130" s="7">
        <f t="shared" si="0"/>
        <v>0</v>
      </c>
      <c r="F130" s="8">
        <v>0</v>
      </c>
      <c r="G130" s="69"/>
      <c r="H130" s="54"/>
      <c r="I130" s="52"/>
    </row>
    <row r="131" spans="1:9" x14ac:dyDescent="0.25">
      <c r="A131" s="52"/>
      <c r="B131" s="53"/>
      <c r="C131" s="3">
        <v>0</v>
      </c>
      <c r="D131" s="9">
        <v>0.01</v>
      </c>
      <c r="E131" s="7">
        <f t="shared" si="0"/>
        <v>0</v>
      </c>
      <c r="F131" s="8">
        <v>0</v>
      </c>
      <c r="G131" s="69"/>
      <c r="H131" s="54"/>
      <c r="I131" s="52"/>
    </row>
  </sheetData>
  <mergeCells count="126">
    <mergeCell ref="H120:H123"/>
    <mergeCell ref="I120:I123"/>
    <mergeCell ref="I96:I99"/>
    <mergeCell ref="A108:A131"/>
    <mergeCell ref="B108:B111"/>
    <mergeCell ref="G108:G111"/>
    <mergeCell ref="H108:H111"/>
    <mergeCell ref="I108:I111"/>
    <mergeCell ref="B112:B115"/>
    <mergeCell ref="G112:G115"/>
    <mergeCell ref="H112:H115"/>
    <mergeCell ref="I112:I115"/>
    <mergeCell ref="B116:B119"/>
    <mergeCell ref="B124:B127"/>
    <mergeCell ref="G124:G127"/>
    <mergeCell ref="H124:H127"/>
    <mergeCell ref="I124:I127"/>
    <mergeCell ref="B128:B131"/>
    <mergeCell ref="G128:G131"/>
    <mergeCell ref="H128:H131"/>
    <mergeCell ref="I128:I131"/>
    <mergeCell ref="G116:G119"/>
    <mergeCell ref="H116:H119"/>
    <mergeCell ref="I116:I119"/>
    <mergeCell ref="B120:B123"/>
    <mergeCell ref="G120:G123"/>
    <mergeCell ref="A84:A107"/>
    <mergeCell ref="B84:B87"/>
    <mergeCell ref="G84:G87"/>
    <mergeCell ref="H84:H87"/>
    <mergeCell ref="I84:I87"/>
    <mergeCell ref="B88:B91"/>
    <mergeCell ref="G88:G91"/>
    <mergeCell ref="H88:H91"/>
    <mergeCell ref="I88:I91"/>
    <mergeCell ref="B92:B95"/>
    <mergeCell ref="B100:B103"/>
    <mergeCell ref="G100:G103"/>
    <mergeCell ref="H100:H103"/>
    <mergeCell ref="I100:I103"/>
    <mergeCell ref="B104:B107"/>
    <mergeCell ref="G104:G107"/>
    <mergeCell ref="H104:H107"/>
    <mergeCell ref="I104:I107"/>
    <mergeCell ref="G92:G95"/>
    <mergeCell ref="H92:H95"/>
    <mergeCell ref="I92:I95"/>
    <mergeCell ref="B96:B99"/>
    <mergeCell ref="G96:G99"/>
    <mergeCell ref="H96:H99"/>
    <mergeCell ref="B75:B79"/>
    <mergeCell ref="G75:G79"/>
    <mergeCell ref="H75:H79"/>
    <mergeCell ref="I75:I79"/>
    <mergeCell ref="B80:B83"/>
    <mergeCell ref="G80:G83"/>
    <mergeCell ref="H80:H83"/>
    <mergeCell ref="I80:I83"/>
    <mergeCell ref="B63:B66"/>
    <mergeCell ref="G63:G66"/>
    <mergeCell ref="H63:H66"/>
    <mergeCell ref="I63:I66"/>
    <mergeCell ref="B67:B74"/>
    <mergeCell ref="G67:G74"/>
    <mergeCell ref="H67:H74"/>
    <mergeCell ref="I67:I74"/>
    <mergeCell ref="B55:B58"/>
    <mergeCell ref="G55:G58"/>
    <mergeCell ref="H55:H58"/>
    <mergeCell ref="I55:I58"/>
    <mergeCell ref="B59:B62"/>
    <mergeCell ref="G59:G62"/>
    <mergeCell ref="H59:H62"/>
    <mergeCell ref="I59:I62"/>
    <mergeCell ref="B47:B50"/>
    <mergeCell ref="G47:G50"/>
    <mergeCell ref="H47:H50"/>
    <mergeCell ref="I47:I50"/>
    <mergeCell ref="B51:B54"/>
    <mergeCell ref="G51:G54"/>
    <mergeCell ref="H51:H54"/>
    <mergeCell ref="I51:I54"/>
    <mergeCell ref="A31:A54"/>
    <mergeCell ref="B31:B34"/>
    <mergeCell ref="G31:G34"/>
    <mergeCell ref="H31:H34"/>
    <mergeCell ref="I31:I34"/>
    <mergeCell ref="B35:B38"/>
    <mergeCell ref="G35:G38"/>
    <mergeCell ref="H35:H38"/>
    <mergeCell ref="I35:I38"/>
    <mergeCell ref="B39:B42"/>
    <mergeCell ref="G17:G20"/>
    <mergeCell ref="H17:H20"/>
    <mergeCell ref="I17:I20"/>
    <mergeCell ref="G39:G42"/>
    <mergeCell ref="H39:H42"/>
    <mergeCell ref="I39:I42"/>
    <mergeCell ref="B43:B46"/>
    <mergeCell ref="G43:G46"/>
    <mergeCell ref="H43:H46"/>
    <mergeCell ref="I43:I46"/>
    <mergeCell ref="A55:A83"/>
    <mergeCell ref="A1:I1"/>
    <mergeCell ref="A5:A30"/>
    <mergeCell ref="B5:B8"/>
    <mergeCell ref="G5:G8"/>
    <mergeCell ref="H5:H8"/>
    <mergeCell ref="I5:I8"/>
    <mergeCell ref="B9:B12"/>
    <mergeCell ref="G9:G12"/>
    <mergeCell ref="H9:H12"/>
    <mergeCell ref="I9:I12"/>
    <mergeCell ref="B21:B26"/>
    <mergeCell ref="G21:G26"/>
    <mergeCell ref="H21:H26"/>
    <mergeCell ref="I21:I26"/>
    <mergeCell ref="B27:B30"/>
    <mergeCell ref="G27:G30"/>
    <mergeCell ref="H27:H30"/>
    <mergeCell ref="I27:I30"/>
    <mergeCell ref="B13:B16"/>
    <mergeCell ref="G13:G16"/>
    <mergeCell ref="H13:H16"/>
    <mergeCell ref="I13:I16"/>
    <mergeCell ref="B17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selection activeCell="L122" sqref="L122"/>
    </sheetView>
  </sheetViews>
  <sheetFormatPr defaultRowHeight="15" x14ac:dyDescent="0.25"/>
  <cols>
    <col min="1" max="1" width="14.85546875" customWidth="1"/>
    <col min="2" max="2" width="17" customWidth="1"/>
    <col min="3" max="3" width="12.7109375" customWidth="1"/>
    <col min="4" max="4" width="12.28515625" customWidth="1"/>
    <col min="5" max="8" width="8.85546875"/>
    <col min="9" max="9" width="14.85546875" customWidth="1"/>
  </cols>
  <sheetData>
    <row r="1" spans="1:9" ht="20.25" thickBot="1" x14ac:dyDescent="0.3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5.75" thickTop="1" x14ac:dyDescent="0.25">
      <c r="A2" t="s">
        <v>22</v>
      </c>
    </row>
    <row r="3" spans="1:9" x14ac:dyDescent="0.25">
      <c r="I3">
        <f>SQRT(4)</f>
        <v>2</v>
      </c>
    </row>
    <row r="4" spans="1:9" x14ac:dyDescent="0.25">
      <c r="A4" t="s">
        <v>0</v>
      </c>
      <c r="B4" t="s">
        <v>10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1" t="s">
        <v>12</v>
      </c>
      <c r="I4" s="31" t="s">
        <v>13</v>
      </c>
    </row>
    <row r="5" spans="1:9" x14ac:dyDescent="0.25">
      <c r="A5" s="52" t="s">
        <v>16</v>
      </c>
      <c r="B5" s="53">
        <v>0</v>
      </c>
      <c r="C5" s="3">
        <v>35</v>
      </c>
      <c r="D5" s="4">
        <v>1E-3</v>
      </c>
      <c r="E5" s="4">
        <f>C5/D5</f>
        <v>35000</v>
      </c>
      <c r="F5" s="6">
        <f>LOG(E5)</f>
        <v>4.5440680443502757</v>
      </c>
      <c r="G5" s="69">
        <f>AVERAGE(F5:F8)</f>
        <v>4.5879683941552249</v>
      </c>
      <c r="H5" s="54">
        <f>STDEV(F5:F8)</f>
        <v>0.21466143349244485</v>
      </c>
      <c r="I5" s="52">
        <f>H5/4</f>
        <v>5.3665358373111212E-2</v>
      </c>
    </row>
    <row r="6" spans="1:9" x14ac:dyDescent="0.25">
      <c r="A6" s="52"/>
      <c r="B6" s="53"/>
      <c r="C6" s="3">
        <v>40</v>
      </c>
      <c r="D6" s="4">
        <v>1E-3</v>
      </c>
      <c r="E6" s="4">
        <f t="shared" ref="E6:E131" si="0">C6/D6</f>
        <v>40000</v>
      </c>
      <c r="F6" s="6">
        <f t="shared" ref="F6:F111" si="1">LOG(E6)</f>
        <v>4.6020599913279625</v>
      </c>
      <c r="G6" s="69"/>
      <c r="H6" s="54"/>
      <c r="I6" s="52"/>
    </row>
    <row r="7" spans="1:9" x14ac:dyDescent="0.25">
      <c r="A7" s="52"/>
      <c r="B7" s="53"/>
      <c r="C7" s="3">
        <v>22</v>
      </c>
      <c r="D7" s="4">
        <v>1E-3</v>
      </c>
      <c r="E7" s="4">
        <f t="shared" si="0"/>
        <v>22000</v>
      </c>
      <c r="F7" s="6">
        <f t="shared" si="1"/>
        <v>4.3424226808222066</v>
      </c>
      <c r="G7" s="69"/>
      <c r="H7" s="54"/>
      <c r="I7" s="52"/>
    </row>
    <row r="8" spans="1:9" x14ac:dyDescent="0.25">
      <c r="A8" s="52"/>
      <c r="B8" s="53"/>
      <c r="C8" s="3">
        <v>73</v>
      </c>
      <c r="D8" s="4">
        <v>1E-3</v>
      </c>
      <c r="E8" s="4">
        <f t="shared" si="0"/>
        <v>73000</v>
      </c>
      <c r="F8" s="6">
        <f t="shared" si="1"/>
        <v>4.8633228601204559</v>
      </c>
      <c r="G8" s="69"/>
      <c r="H8" s="54"/>
      <c r="I8" s="52"/>
    </row>
    <row r="9" spans="1:9" x14ac:dyDescent="0.25">
      <c r="A9" s="52"/>
      <c r="B9" s="53">
        <v>2</v>
      </c>
      <c r="C9" s="3">
        <v>290</v>
      </c>
      <c r="D9" s="7">
        <v>1E-3</v>
      </c>
      <c r="E9" s="7">
        <f t="shared" si="0"/>
        <v>290000</v>
      </c>
      <c r="F9" s="8">
        <f t="shared" si="1"/>
        <v>5.4623979978989565</v>
      </c>
      <c r="G9" s="69">
        <f>AVERAGE(F9:F12)</f>
        <v>5.0297677609459512</v>
      </c>
      <c r="H9" s="54">
        <f t="shared" ref="H9" si="2">STDEV(F9:F12)</f>
        <v>0.46864213544685246</v>
      </c>
      <c r="I9" s="52">
        <f t="shared" ref="I9" si="3">H9/4</f>
        <v>0.11716053386171311</v>
      </c>
    </row>
    <row r="10" spans="1:9" x14ac:dyDescent="0.25">
      <c r="A10" s="52"/>
      <c r="B10" s="53"/>
      <c r="C10" s="3">
        <v>252</v>
      </c>
      <c r="D10" s="7">
        <v>1E-3</v>
      </c>
      <c r="E10" s="7">
        <f t="shared" si="0"/>
        <v>252000</v>
      </c>
      <c r="F10" s="8">
        <f t="shared" si="1"/>
        <v>5.4014005407815437</v>
      </c>
      <c r="G10" s="69"/>
      <c r="H10" s="54"/>
      <c r="I10" s="52"/>
    </row>
    <row r="11" spans="1:9" x14ac:dyDescent="0.25">
      <c r="A11" s="52"/>
      <c r="B11" s="53"/>
      <c r="C11" s="3">
        <v>36</v>
      </c>
      <c r="D11" s="7">
        <v>1E-3</v>
      </c>
      <c r="E11" s="7">
        <f t="shared" si="0"/>
        <v>36000</v>
      </c>
      <c r="F11" s="8">
        <f t="shared" si="1"/>
        <v>4.5563025007672868</v>
      </c>
      <c r="G11" s="69"/>
      <c r="H11" s="54"/>
      <c r="I11" s="52"/>
    </row>
    <row r="12" spans="1:9" x14ac:dyDescent="0.25">
      <c r="A12" s="52"/>
      <c r="B12" s="53"/>
      <c r="C12" s="3">
        <v>50</v>
      </c>
      <c r="D12" s="7">
        <v>1E-3</v>
      </c>
      <c r="E12" s="7">
        <f t="shared" si="0"/>
        <v>50000</v>
      </c>
      <c r="F12" s="8">
        <f t="shared" si="1"/>
        <v>4.6989700043360187</v>
      </c>
      <c r="G12" s="69"/>
      <c r="H12" s="54"/>
      <c r="I12" s="52"/>
    </row>
    <row r="13" spans="1:9" x14ac:dyDescent="0.25">
      <c r="A13" s="52"/>
      <c r="B13" s="53">
        <v>4</v>
      </c>
      <c r="C13" s="3">
        <v>18</v>
      </c>
      <c r="D13" s="4">
        <v>1E-4</v>
      </c>
      <c r="E13" s="4">
        <f>C13/D13</f>
        <v>180000</v>
      </c>
      <c r="F13" s="6">
        <f>LOG(E13)</f>
        <v>5.2552725051033065</v>
      </c>
      <c r="G13" s="69">
        <f>AVERAGE(F13:F16)</f>
        <v>6.227885810046029</v>
      </c>
      <c r="H13" s="54">
        <f t="shared" ref="H13" si="4">STDEV(F13:F16)</f>
        <v>1.2398427929322302</v>
      </c>
      <c r="I13" s="52">
        <f t="shared" ref="I13" si="5">H13/4</f>
        <v>0.30996069823305755</v>
      </c>
    </row>
    <row r="14" spans="1:9" x14ac:dyDescent="0.25">
      <c r="A14" s="52"/>
      <c r="B14" s="53"/>
      <c r="C14" s="3">
        <v>13</v>
      </c>
      <c r="D14" s="4">
        <v>1E-4</v>
      </c>
      <c r="E14" s="4">
        <f t="shared" ref="E14:E20" si="6">C14/D14</f>
        <v>130000</v>
      </c>
      <c r="F14" s="6">
        <f t="shared" ref="F14:F20" si="7">LOG(E14)</f>
        <v>5.1139433523068369</v>
      </c>
      <c r="G14" s="69"/>
      <c r="H14" s="54"/>
      <c r="I14" s="52"/>
    </row>
    <row r="15" spans="1:9" x14ac:dyDescent="0.25">
      <c r="A15" s="52"/>
      <c r="B15" s="53"/>
      <c r="C15" s="3">
        <v>83</v>
      </c>
      <c r="D15" s="4">
        <v>1.0000000000000001E-5</v>
      </c>
      <c r="E15" s="4">
        <f t="shared" si="6"/>
        <v>8299999.9999999991</v>
      </c>
      <c r="F15" s="6">
        <f t="shared" si="7"/>
        <v>6.9190780923760737</v>
      </c>
      <c r="G15" s="69"/>
      <c r="H15" s="54"/>
      <c r="I15" s="52"/>
    </row>
    <row r="16" spans="1:9" x14ac:dyDescent="0.25">
      <c r="A16" s="52"/>
      <c r="B16" s="53"/>
      <c r="C16" s="3">
        <v>42</v>
      </c>
      <c r="D16" s="4">
        <v>9.9999999999999995E-7</v>
      </c>
      <c r="E16" s="4">
        <f t="shared" si="6"/>
        <v>42000000</v>
      </c>
      <c r="F16" s="6">
        <f t="shared" si="7"/>
        <v>7.6232492903979008</v>
      </c>
      <c r="G16" s="69"/>
      <c r="H16" s="54"/>
      <c r="I16" s="52"/>
    </row>
    <row r="17" spans="1:9" x14ac:dyDescent="0.25">
      <c r="A17" s="52"/>
      <c r="B17" s="53">
        <v>8</v>
      </c>
      <c r="C17" s="3">
        <v>12</v>
      </c>
      <c r="D17" s="7">
        <v>1.0000000000000001E-5</v>
      </c>
      <c r="E17" s="7">
        <f t="shared" si="6"/>
        <v>1200000</v>
      </c>
      <c r="F17" s="8">
        <f t="shared" si="7"/>
        <v>6.0791812460476251</v>
      </c>
      <c r="G17" s="69">
        <f>AVERAGE(F17:F20)</f>
        <v>7.7292627817481039</v>
      </c>
      <c r="H17" s="54">
        <f t="shared" ref="H17" si="8">STDEV(F17:F20)</f>
        <v>1.9319459314835921</v>
      </c>
      <c r="I17" s="52">
        <f t="shared" ref="I17" si="9">H17/4</f>
        <v>0.48298648287089802</v>
      </c>
    </row>
    <row r="18" spans="1:9" x14ac:dyDescent="0.25">
      <c r="A18" s="52"/>
      <c r="B18" s="53"/>
      <c r="C18" s="3">
        <v>11</v>
      </c>
      <c r="D18" s="7">
        <v>1.0000000000000001E-5</v>
      </c>
      <c r="E18" s="7">
        <f t="shared" si="6"/>
        <v>1100000</v>
      </c>
      <c r="F18" s="8">
        <f t="shared" si="7"/>
        <v>6.0413926851582254</v>
      </c>
      <c r="G18" s="69"/>
      <c r="H18" s="54"/>
      <c r="I18" s="52"/>
    </row>
    <row r="19" spans="1:9" x14ac:dyDescent="0.25">
      <c r="A19" s="52"/>
      <c r="B19" s="53"/>
      <c r="C19" s="3">
        <v>171</v>
      </c>
      <c r="D19" s="7">
        <v>9.9999999999999995E-8</v>
      </c>
      <c r="E19" s="7">
        <f t="shared" si="6"/>
        <v>1710000000</v>
      </c>
      <c r="F19" s="8">
        <f t="shared" si="7"/>
        <v>9.2329961103921541</v>
      </c>
      <c r="G19" s="69"/>
      <c r="H19" s="54"/>
      <c r="I19" s="52"/>
    </row>
    <row r="20" spans="1:9" x14ac:dyDescent="0.25">
      <c r="A20" s="52"/>
      <c r="B20" s="53"/>
      <c r="C20" s="3">
        <v>366</v>
      </c>
      <c r="D20" s="7">
        <v>9.9999999999999995E-8</v>
      </c>
      <c r="E20" s="7">
        <f t="shared" si="6"/>
        <v>3660000000</v>
      </c>
      <c r="F20" s="8">
        <f t="shared" si="7"/>
        <v>9.563481085394411</v>
      </c>
      <c r="G20" s="69"/>
      <c r="H20" s="54"/>
      <c r="I20" s="52"/>
    </row>
    <row r="21" spans="1:9" x14ac:dyDescent="0.25">
      <c r="A21" s="52"/>
      <c r="B21" s="53">
        <v>12</v>
      </c>
      <c r="C21" s="3">
        <v>10</v>
      </c>
      <c r="D21" s="17">
        <v>9.9999999999999995E-7</v>
      </c>
      <c r="E21" s="4">
        <f t="shared" si="0"/>
        <v>10000000</v>
      </c>
      <c r="F21" s="6">
        <f t="shared" si="1"/>
        <v>7</v>
      </c>
      <c r="G21" s="69">
        <f t="shared" ref="G21" si="10">AVERAGE(F21:F24)</f>
        <v>8.0798077545400684</v>
      </c>
      <c r="H21" s="54">
        <f t="shared" ref="H21" si="11">STDEV(F21:F24)</f>
        <v>1.2472620196073856</v>
      </c>
      <c r="I21" s="52">
        <f t="shared" ref="I21" si="12">H21/4</f>
        <v>0.3118155049018464</v>
      </c>
    </row>
    <row r="22" spans="1:9" x14ac:dyDescent="0.25">
      <c r="A22" s="52"/>
      <c r="B22" s="53"/>
      <c r="C22" s="3">
        <v>10</v>
      </c>
      <c r="D22" s="4">
        <v>9.9999999999999995E-7</v>
      </c>
      <c r="E22" s="4">
        <f t="shared" si="0"/>
        <v>10000000</v>
      </c>
      <c r="F22" s="6">
        <f t="shared" si="1"/>
        <v>7</v>
      </c>
      <c r="G22" s="69"/>
      <c r="H22" s="54"/>
      <c r="I22" s="52"/>
    </row>
    <row r="23" spans="1:9" x14ac:dyDescent="0.25">
      <c r="A23" s="52"/>
      <c r="B23" s="53"/>
      <c r="C23" s="3">
        <v>158</v>
      </c>
      <c r="D23" s="4">
        <v>9.9999999999999995E-8</v>
      </c>
      <c r="E23" s="4">
        <f t="shared" si="0"/>
        <v>1580000000</v>
      </c>
      <c r="F23" s="6">
        <f t="shared" si="1"/>
        <v>9.1986570869544231</v>
      </c>
      <c r="G23" s="69"/>
      <c r="H23" s="54"/>
      <c r="I23" s="52"/>
    </row>
    <row r="24" spans="1:9" x14ac:dyDescent="0.25">
      <c r="A24" s="52"/>
      <c r="B24" s="53"/>
      <c r="C24" s="3">
        <v>132</v>
      </c>
      <c r="D24" s="4">
        <v>9.9999999999999995E-8</v>
      </c>
      <c r="E24" s="4">
        <f t="shared" si="0"/>
        <v>1320000000</v>
      </c>
      <c r="F24" s="6">
        <f t="shared" si="1"/>
        <v>9.1205739312058505</v>
      </c>
      <c r="G24" s="69"/>
      <c r="H24" s="54"/>
      <c r="I24" s="52"/>
    </row>
    <row r="25" spans="1:9" x14ac:dyDescent="0.25">
      <c r="A25" s="52"/>
      <c r="B25" s="53">
        <v>24</v>
      </c>
      <c r="C25" s="3">
        <v>20</v>
      </c>
      <c r="D25" s="7">
        <v>1E-8</v>
      </c>
      <c r="E25" s="7">
        <f t="shared" si="0"/>
        <v>2000000000</v>
      </c>
      <c r="F25" s="6">
        <f t="shared" si="1"/>
        <v>9.3010299956639813</v>
      </c>
      <c r="G25" s="69">
        <f t="shared" ref="G25" si="13">AVERAGE(F25:F28)</f>
        <v>9.1239477851222315</v>
      </c>
      <c r="H25" s="54">
        <f t="shared" ref="H25" si="14">STDEV(F25:F28)</f>
        <v>0.20615963958005837</v>
      </c>
      <c r="I25" s="52">
        <f t="shared" ref="I25" si="15">H25/4</f>
        <v>5.1539909895014592E-2</v>
      </c>
    </row>
    <row r="26" spans="1:9" x14ac:dyDescent="0.25">
      <c r="A26" s="52"/>
      <c r="B26" s="53"/>
      <c r="C26" s="3">
        <v>149</v>
      </c>
      <c r="D26" s="7">
        <v>9.9999999999999995E-8</v>
      </c>
      <c r="E26" s="7">
        <f t="shared" si="0"/>
        <v>1490000000</v>
      </c>
      <c r="F26" s="8">
        <f t="shared" si="1"/>
        <v>9.1731862684122749</v>
      </c>
      <c r="G26" s="69"/>
      <c r="H26" s="54"/>
      <c r="I26" s="52"/>
    </row>
    <row r="27" spans="1:9" x14ac:dyDescent="0.25">
      <c r="A27" s="52"/>
      <c r="B27" s="53"/>
      <c r="C27" s="3">
        <v>79</v>
      </c>
      <c r="D27" s="7">
        <v>9.9999999999999995E-8</v>
      </c>
      <c r="E27" s="7">
        <f t="shared" si="0"/>
        <v>790000000</v>
      </c>
      <c r="F27" s="8">
        <f t="shared" si="1"/>
        <v>8.8976270912904418</v>
      </c>
      <c r="G27" s="69"/>
      <c r="H27" s="54"/>
      <c r="I27" s="52"/>
    </row>
    <row r="28" spans="1:9" x14ac:dyDescent="0.25">
      <c r="A28" s="52"/>
      <c r="B28" s="53"/>
      <c r="C28" s="3"/>
      <c r="D28" s="7"/>
      <c r="E28" s="7"/>
      <c r="F28" s="8"/>
      <c r="G28" s="69"/>
      <c r="H28" s="54"/>
      <c r="I28" s="52"/>
    </row>
    <row r="29" spans="1:9" x14ac:dyDescent="0.25">
      <c r="A29" s="52" t="s">
        <v>25</v>
      </c>
      <c r="B29" s="53">
        <v>0</v>
      </c>
      <c r="C29" s="3">
        <v>7</v>
      </c>
      <c r="D29" s="4">
        <v>1E-3</v>
      </c>
      <c r="E29" s="4">
        <f t="shared" si="0"/>
        <v>7000</v>
      </c>
      <c r="F29" s="6">
        <f t="shared" si="1"/>
        <v>3.8450980400142569</v>
      </c>
      <c r="G29" s="69">
        <f t="shared" ref="G29" si="16">AVERAGE(F29:F32)</f>
        <v>3.9932870454504532</v>
      </c>
      <c r="H29" s="54">
        <f t="shared" ref="H29" si="17">STDEV(F29:F32)</f>
        <v>0.22200398263054655</v>
      </c>
      <c r="I29" s="52">
        <f t="shared" ref="I29" si="18">H29/4</f>
        <v>5.5500995657636637E-2</v>
      </c>
    </row>
    <row r="30" spans="1:9" x14ac:dyDescent="0.25">
      <c r="A30" s="52"/>
      <c r="B30" s="53"/>
      <c r="C30" s="3">
        <v>19</v>
      </c>
      <c r="D30" s="4">
        <v>1E-3</v>
      </c>
      <c r="E30" s="4">
        <f t="shared" si="0"/>
        <v>19000</v>
      </c>
      <c r="F30" s="6">
        <f t="shared" si="1"/>
        <v>4.2787536009528289</v>
      </c>
      <c r="G30" s="69"/>
      <c r="H30" s="54"/>
      <c r="I30" s="52"/>
    </row>
    <row r="31" spans="1:9" x14ac:dyDescent="0.25">
      <c r="A31" s="52"/>
      <c r="B31" s="53"/>
      <c r="C31" s="3">
        <v>114</v>
      </c>
      <c r="D31" s="4">
        <v>0.01</v>
      </c>
      <c r="E31" s="4">
        <f t="shared" si="0"/>
        <v>11400</v>
      </c>
      <c r="F31" s="6">
        <f t="shared" si="1"/>
        <v>4.0569048513364727</v>
      </c>
      <c r="G31" s="69"/>
      <c r="H31" s="54"/>
      <c r="I31" s="52"/>
    </row>
    <row r="32" spans="1:9" x14ac:dyDescent="0.25">
      <c r="A32" s="52"/>
      <c r="B32" s="53"/>
      <c r="C32" s="3">
        <v>62</v>
      </c>
      <c r="D32" s="4">
        <v>0.01</v>
      </c>
      <c r="E32" s="4">
        <f t="shared" si="0"/>
        <v>6200</v>
      </c>
      <c r="F32" s="6">
        <f t="shared" si="1"/>
        <v>3.7923916894982539</v>
      </c>
      <c r="G32" s="69"/>
      <c r="H32" s="54"/>
      <c r="I32" s="52"/>
    </row>
    <row r="33" spans="1:9" x14ac:dyDescent="0.25">
      <c r="A33" s="52"/>
      <c r="B33" s="53">
        <v>2</v>
      </c>
      <c r="C33" s="3">
        <v>39</v>
      </c>
      <c r="D33" s="7">
        <v>1E-3</v>
      </c>
      <c r="E33" s="7">
        <f t="shared" si="0"/>
        <v>39000</v>
      </c>
      <c r="F33" s="8">
        <f t="shared" si="1"/>
        <v>4.5910646070264995</v>
      </c>
      <c r="G33" s="69">
        <f t="shared" ref="G33" si="19">AVERAGE(F33:F36)</f>
        <v>4.9259174021402687</v>
      </c>
      <c r="H33" s="54">
        <f t="shared" ref="H33" si="20">STDEV(F33:F36)</f>
        <v>0.65272094713643791</v>
      </c>
      <c r="I33" s="52">
        <f t="shared" ref="I33" si="21">H33/4</f>
        <v>0.16318023678410948</v>
      </c>
    </row>
    <row r="34" spans="1:9" x14ac:dyDescent="0.25">
      <c r="A34" s="52"/>
      <c r="B34" s="53"/>
      <c r="C34" s="3">
        <v>15</v>
      </c>
      <c r="D34" s="7">
        <v>1E-3</v>
      </c>
      <c r="E34" s="7">
        <f t="shared" si="0"/>
        <v>15000</v>
      </c>
      <c r="F34" s="8">
        <f t="shared" si="1"/>
        <v>4.1760912590556813</v>
      </c>
      <c r="G34" s="69"/>
      <c r="H34" s="54"/>
      <c r="I34" s="52"/>
    </row>
    <row r="35" spans="1:9" x14ac:dyDescent="0.25">
      <c r="A35" s="52"/>
      <c r="B35" s="53"/>
      <c r="C35" s="3">
        <v>36</v>
      </c>
      <c r="D35" s="7">
        <v>1E-4</v>
      </c>
      <c r="E35" s="7">
        <f t="shared" si="0"/>
        <v>360000</v>
      </c>
      <c r="F35" s="8">
        <f t="shared" si="1"/>
        <v>5.5563025007672868</v>
      </c>
      <c r="G35" s="69"/>
      <c r="H35" s="54"/>
      <c r="I35" s="52"/>
    </row>
    <row r="36" spans="1:9" x14ac:dyDescent="0.25">
      <c r="A36" s="52"/>
      <c r="B36" s="53"/>
      <c r="C36" s="3">
        <v>24</v>
      </c>
      <c r="D36" s="7">
        <v>1E-4</v>
      </c>
      <c r="E36" s="7">
        <f t="shared" si="0"/>
        <v>240000</v>
      </c>
      <c r="F36" s="8">
        <f t="shared" si="1"/>
        <v>5.3802112417116064</v>
      </c>
      <c r="G36" s="69"/>
      <c r="H36" s="54"/>
      <c r="I36" s="52"/>
    </row>
    <row r="37" spans="1:9" x14ac:dyDescent="0.25">
      <c r="A37" s="52"/>
      <c r="B37" s="53">
        <v>4</v>
      </c>
      <c r="C37" s="3"/>
      <c r="D37" s="4"/>
      <c r="E37" s="4"/>
      <c r="F37" s="8"/>
      <c r="G37" s="69">
        <f t="shared" ref="G37" si="22">AVERAGE(F37:F40)</f>
        <v>5.8920946026904808</v>
      </c>
      <c r="H37" s="54">
        <v>0</v>
      </c>
      <c r="I37" s="52">
        <v>0</v>
      </c>
    </row>
    <row r="38" spans="1:9" x14ac:dyDescent="0.25">
      <c r="A38" s="52"/>
      <c r="B38" s="53"/>
      <c r="C38" s="3"/>
      <c r="D38" s="4"/>
      <c r="E38" s="4"/>
      <c r="F38" s="8"/>
      <c r="G38" s="69"/>
      <c r="H38" s="54"/>
      <c r="I38" s="52"/>
    </row>
    <row r="39" spans="1:9" x14ac:dyDescent="0.25">
      <c r="A39" s="52"/>
      <c r="B39" s="53"/>
      <c r="C39" s="3">
        <v>78</v>
      </c>
      <c r="D39" s="4">
        <v>1E-4</v>
      </c>
      <c r="E39" s="4">
        <f t="shared" si="0"/>
        <v>780000</v>
      </c>
      <c r="F39" s="8">
        <f t="shared" si="1"/>
        <v>5.8920946026904808</v>
      </c>
      <c r="G39" s="69"/>
      <c r="H39" s="54"/>
      <c r="I39" s="52"/>
    </row>
    <row r="40" spans="1:9" x14ac:dyDescent="0.25">
      <c r="A40" s="52"/>
      <c r="B40" s="53"/>
      <c r="C40" s="3"/>
      <c r="D40" s="4"/>
      <c r="E40" s="4"/>
      <c r="F40" s="8"/>
      <c r="G40" s="69"/>
      <c r="H40" s="54"/>
      <c r="I40" s="52"/>
    </row>
    <row r="41" spans="1:9" x14ac:dyDescent="0.25">
      <c r="A41" s="52"/>
      <c r="B41" s="53">
        <v>8</v>
      </c>
      <c r="C41" s="4">
        <v>13000</v>
      </c>
      <c r="D41" s="7">
        <v>1.0000000000000001E-5</v>
      </c>
      <c r="E41" s="7">
        <f t="shared" si="0"/>
        <v>1300000000</v>
      </c>
      <c r="F41" s="8">
        <f t="shared" si="1"/>
        <v>9.1139433523068369</v>
      </c>
      <c r="G41" s="69">
        <f t="shared" ref="G41" si="23">AVERAGE(F41:F44)</f>
        <v>9.1450173056812591</v>
      </c>
      <c r="H41" s="54">
        <f t="shared" ref="H41" si="24">STDEV(F41:F44)</f>
        <v>4.3945206298657079E-2</v>
      </c>
      <c r="I41" s="52">
        <f t="shared" ref="I41" si="25">H41/4</f>
        <v>1.098630157466427E-2</v>
      </c>
    </row>
    <row r="42" spans="1:9" x14ac:dyDescent="0.25">
      <c r="A42" s="52"/>
      <c r="B42" s="53"/>
      <c r="C42" s="4">
        <v>15000</v>
      </c>
      <c r="D42" s="7">
        <v>1.0000000000000001E-5</v>
      </c>
      <c r="E42" s="7">
        <f t="shared" si="0"/>
        <v>1499999999.9999998</v>
      </c>
      <c r="F42" s="8">
        <f t="shared" si="1"/>
        <v>9.1760912590556813</v>
      </c>
      <c r="G42" s="69"/>
      <c r="H42" s="54"/>
      <c r="I42" s="52"/>
    </row>
    <row r="43" spans="1:9" x14ac:dyDescent="0.25">
      <c r="A43" s="52"/>
      <c r="B43" s="53"/>
      <c r="C43" s="3"/>
      <c r="D43" s="7"/>
      <c r="E43" s="7"/>
      <c r="F43" s="8"/>
      <c r="G43" s="69"/>
      <c r="H43" s="54"/>
      <c r="I43" s="52"/>
    </row>
    <row r="44" spans="1:9" x14ac:dyDescent="0.25">
      <c r="A44" s="52"/>
      <c r="B44" s="53"/>
      <c r="C44" s="3"/>
      <c r="D44" s="7"/>
      <c r="E44" s="7"/>
      <c r="F44" s="8"/>
      <c r="G44" s="69"/>
      <c r="H44" s="54"/>
      <c r="I44" s="52"/>
    </row>
    <row r="45" spans="1:9" x14ac:dyDescent="0.25">
      <c r="A45" s="52"/>
      <c r="B45" s="53">
        <v>12</v>
      </c>
      <c r="C45" s="4">
        <v>31000</v>
      </c>
      <c r="D45" s="4">
        <v>1.0000000000000001E-5</v>
      </c>
      <c r="E45" s="7">
        <f t="shared" si="0"/>
        <v>3099999999.9999995</v>
      </c>
      <c r="F45" s="8">
        <f t="shared" si="1"/>
        <v>9.4913616938342731</v>
      </c>
      <c r="G45" s="69">
        <f t="shared" ref="G45" si="26">AVERAGE(F45:F48)</f>
        <v>9.3026525230705559</v>
      </c>
      <c r="H45" s="54">
        <f t="shared" ref="H45" si="27">STDEV(F45:F48)</f>
        <v>0.26687506863823041</v>
      </c>
      <c r="I45" s="52">
        <f t="shared" ref="I45" si="28">H45/4</f>
        <v>6.6718767159557602E-2</v>
      </c>
    </row>
    <row r="46" spans="1:9" x14ac:dyDescent="0.25">
      <c r="A46" s="52"/>
      <c r="B46" s="53"/>
      <c r="C46" s="4">
        <v>13000</v>
      </c>
      <c r="D46" s="4">
        <v>1.0000000000000001E-5</v>
      </c>
      <c r="E46" s="7">
        <f t="shared" si="0"/>
        <v>1300000000</v>
      </c>
      <c r="F46" s="8">
        <f t="shared" si="1"/>
        <v>9.1139433523068369</v>
      </c>
      <c r="G46" s="69"/>
      <c r="H46" s="54"/>
      <c r="I46" s="52"/>
    </row>
    <row r="47" spans="1:9" x14ac:dyDescent="0.25">
      <c r="A47" s="52"/>
      <c r="B47" s="53"/>
      <c r="C47" s="23"/>
      <c r="D47" s="4"/>
      <c r="E47" s="4"/>
      <c r="F47" s="8"/>
      <c r="G47" s="69"/>
      <c r="H47" s="54"/>
      <c r="I47" s="52"/>
    </row>
    <row r="48" spans="1:9" x14ac:dyDescent="0.25">
      <c r="A48" s="52"/>
      <c r="B48" s="53"/>
      <c r="C48" s="23"/>
      <c r="D48" s="4"/>
      <c r="E48" s="4"/>
      <c r="F48" s="8"/>
      <c r="G48" s="69"/>
      <c r="H48" s="54"/>
      <c r="I48" s="52"/>
    </row>
    <row r="49" spans="1:9" x14ac:dyDescent="0.25">
      <c r="A49" s="52"/>
      <c r="B49" s="53">
        <v>24</v>
      </c>
      <c r="C49" s="3"/>
      <c r="D49" s="7"/>
      <c r="E49" s="7"/>
      <c r="F49" s="8"/>
      <c r="G49" s="69">
        <f t="shared" ref="G49" si="29">AVERAGE(F49:F52)</f>
        <v>7.1413790105127983</v>
      </c>
      <c r="H49" s="54">
        <f t="shared" ref="H49" si="30">STDEV(F49:F52)</f>
        <v>0.43680828132954458</v>
      </c>
      <c r="I49" s="52">
        <f t="shared" ref="I49" si="31">H49/4</f>
        <v>0.10920207033238614</v>
      </c>
    </row>
    <row r="50" spans="1:9" x14ac:dyDescent="0.25">
      <c r="A50" s="52"/>
      <c r="B50" s="53"/>
      <c r="C50" s="3"/>
      <c r="D50" s="7"/>
      <c r="E50" s="7"/>
      <c r="F50" s="8"/>
      <c r="G50" s="69"/>
      <c r="H50" s="54"/>
      <c r="I50" s="52"/>
    </row>
    <row r="51" spans="1:9" x14ac:dyDescent="0.25">
      <c r="A51" s="52"/>
      <c r="B51" s="53"/>
      <c r="C51" s="23">
        <v>282</v>
      </c>
      <c r="D51" s="7">
        <v>1.0000000000000001E-5</v>
      </c>
      <c r="E51" s="7">
        <f t="shared" si="0"/>
        <v>28199999.999999996</v>
      </c>
      <c r="F51" s="8">
        <f t="shared" si="1"/>
        <v>7.4502491083193609</v>
      </c>
      <c r="G51" s="69"/>
      <c r="H51" s="54"/>
      <c r="I51" s="52"/>
    </row>
    <row r="52" spans="1:9" x14ac:dyDescent="0.25">
      <c r="A52" s="52"/>
      <c r="B52" s="53"/>
      <c r="C52" s="23">
        <v>68</v>
      </c>
      <c r="D52" s="7">
        <v>1.0000000000000001E-5</v>
      </c>
      <c r="E52" s="7">
        <f t="shared" si="0"/>
        <v>6799999.9999999991</v>
      </c>
      <c r="F52" s="8">
        <f t="shared" si="1"/>
        <v>6.8325089127062366</v>
      </c>
      <c r="G52" s="69"/>
      <c r="H52" s="54"/>
      <c r="I52" s="52"/>
    </row>
    <row r="53" spans="1:9" x14ac:dyDescent="0.25">
      <c r="A53" s="52" t="s">
        <v>39</v>
      </c>
      <c r="B53" s="53">
        <v>0</v>
      </c>
      <c r="C53" s="3">
        <v>23</v>
      </c>
      <c r="D53" s="4">
        <v>1E-3</v>
      </c>
      <c r="E53" s="4">
        <f t="shared" si="0"/>
        <v>23000</v>
      </c>
      <c r="F53" s="6">
        <f t="shared" si="1"/>
        <v>4.3617278360175931</v>
      </c>
      <c r="G53" s="69">
        <f t="shared" ref="G53" si="32">AVERAGE(F53:F56)</f>
        <v>4.2948708848816723</v>
      </c>
      <c r="H53" s="54">
        <f t="shared" ref="H53" si="33">STDEV(F53:F56)</f>
        <v>0.20862511379133833</v>
      </c>
      <c r="I53" s="52">
        <f t="shared" ref="I53" si="34">H53/4</f>
        <v>5.2156278447834582E-2</v>
      </c>
    </row>
    <row r="54" spans="1:9" x14ac:dyDescent="0.25">
      <c r="A54" s="52"/>
      <c r="B54" s="53"/>
      <c r="C54" s="3">
        <v>34</v>
      </c>
      <c r="D54" s="4">
        <v>1E-3</v>
      </c>
      <c r="E54" s="4">
        <f t="shared" si="0"/>
        <v>34000</v>
      </c>
      <c r="F54" s="6">
        <f t="shared" si="1"/>
        <v>4.5314789170422554</v>
      </c>
      <c r="G54" s="69"/>
      <c r="H54" s="54"/>
      <c r="I54" s="52"/>
    </row>
    <row r="55" spans="1:9" x14ac:dyDescent="0.25">
      <c r="A55" s="52"/>
      <c r="B55" s="53"/>
      <c r="C55" s="3">
        <v>108</v>
      </c>
      <c r="D55" s="4">
        <v>0.01</v>
      </c>
      <c r="E55" s="4">
        <f t="shared" si="0"/>
        <v>10800</v>
      </c>
      <c r="F55" s="6">
        <f t="shared" si="1"/>
        <v>4.0334237554869494</v>
      </c>
      <c r="G55" s="69"/>
      <c r="H55" s="54"/>
      <c r="I55" s="52"/>
    </row>
    <row r="56" spans="1:9" x14ac:dyDescent="0.25">
      <c r="A56" s="52"/>
      <c r="B56" s="53"/>
      <c r="C56" s="3">
        <v>179</v>
      </c>
      <c r="D56" s="4">
        <v>0.01</v>
      </c>
      <c r="E56" s="4">
        <f t="shared" si="0"/>
        <v>17900</v>
      </c>
      <c r="F56" s="6">
        <f t="shared" si="1"/>
        <v>4.2528530309798933</v>
      </c>
      <c r="G56" s="69"/>
      <c r="H56" s="54"/>
      <c r="I56" s="52"/>
    </row>
    <row r="57" spans="1:9" x14ac:dyDescent="0.25">
      <c r="A57" s="52"/>
      <c r="B57" s="53">
        <v>2</v>
      </c>
      <c r="C57" s="4">
        <v>1130</v>
      </c>
      <c r="D57" s="17">
        <v>1E-3</v>
      </c>
      <c r="E57" s="4">
        <f t="shared" si="0"/>
        <v>1130000</v>
      </c>
      <c r="F57" s="6">
        <f t="shared" si="1"/>
        <v>6.0530784434834199</v>
      </c>
      <c r="G57" s="49">
        <f>AVERAGE(F57:F62)</f>
        <v>5.5237344579335828</v>
      </c>
      <c r="H57" s="54">
        <f>STDEV(F57:F62)</f>
        <v>1.0837456949341588</v>
      </c>
      <c r="I57" s="52">
        <f>H57/2.4495</f>
        <v>0.44243547455977089</v>
      </c>
    </row>
    <row r="58" spans="1:9" x14ac:dyDescent="0.25">
      <c r="A58" s="52"/>
      <c r="B58" s="53"/>
      <c r="C58" s="4">
        <v>1440</v>
      </c>
      <c r="D58" s="4">
        <v>1E-3</v>
      </c>
      <c r="E58" s="4">
        <f t="shared" si="0"/>
        <v>1440000</v>
      </c>
      <c r="F58" s="6">
        <f t="shared" si="1"/>
        <v>6.1583624920952493</v>
      </c>
      <c r="G58" s="50"/>
      <c r="H58" s="54"/>
      <c r="I58" s="52"/>
    </row>
    <row r="59" spans="1:9" x14ac:dyDescent="0.25">
      <c r="A59" s="52"/>
      <c r="B59" s="53"/>
      <c r="C59" s="4">
        <v>2560</v>
      </c>
      <c r="D59" s="4">
        <v>1E-3</v>
      </c>
      <c r="E59" s="4">
        <f t="shared" si="0"/>
        <v>2560000</v>
      </c>
      <c r="F59" s="6">
        <f t="shared" si="1"/>
        <v>6.4082399653118491</v>
      </c>
      <c r="G59" s="50"/>
      <c r="H59" s="54"/>
      <c r="I59" s="52"/>
    </row>
    <row r="60" spans="1:9" x14ac:dyDescent="0.25">
      <c r="A60" s="52"/>
      <c r="B60" s="53"/>
      <c r="C60" s="4">
        <v>1780</v>
      </c>
      <c r="D60" s="4">
        <v>1E-3</v>
      </c>
      <c r="E60" s="4">
        <f t="shared" si="0"/>
        <v>1780000</v>
      </c>
      <c r="F60" s="6">
        <f t="shared" si="1"/>
        <v>6.2504200023088936</v>
      </c>
      <c r="G60" s="50"/>
      <c r="H60" s="54"/>
      <c r="I60" s="52"/>
    </row>
    <row r="61" spans="1:9" x14ac:dyDescent="0.25">
      <c r="A61" s="52"/>
      <c r="B61" s="53"/>
      <c r="C61" s="3">
        <v>180</v>
      </c>
      <c r="D61" s="9">
        <v>0.01</v>
      </c>
      <c r="E61" s="7">
        <f t="shared" si="0"/>
        <v>18000</v>
      </c>
      <c r="F61" s="8">
        <f t="shared" si="1"/>
        <v>4.2552725051033065</v>
      </c>
      <c r="G61" s="50"/>
      <c r="H61" s="54"/>
      <c r="I61" s="52"/>
    </row>
    <row r="62" spans="1:9" x14ac:dyDescent="0.25">
      <c r="A62" s="52"/>
      <c r="B62" s="53"/>
      <c r="C62" s="3">
        <v>104</v>
      </c>
      <c r="D62" s="9">
        <v>0.01</v>
      </c>
      <c r="E62" s="7">
        <f t="shared" si="0"/>
        <v>10400</v>
      </c>
      <c r="F62" s="8">
        <f t="shared" si="1"/>
        <v>4.0170333392987807</v>
      </c>
      <c r="G62" s="51"/>
      <c r="H62" s="54"/>
      <c r="I62" s="52"/>
    </row>
    <row r="63" spans="1:9" x14ac:dyDescent="0.25">
      <c r="A63" s="52"/>
      <c r="B63" s="53">
        <v>4</v>
      </c>
      <c r="C63" s="3">
        <v>12</v>
      </c>
      <c r="D63" s="4">
        <v>1E-3</v>
      </c>
      <c r="E63" s="4">
        <f t="shared" si="0"/>
        <v>12000</v>
      </c>
      <c r="F63" s="6">
        <f t="shared" si="1"/>
        <v>4.0791812460476251</v>
      </c>
      <c r="G63" s="69">
        <f t="shared" ref="G63" si="35">AVERAGE(F63:F66)</f>
        <v>4.0377334204436579</v>
      </c>
      <c r="H63" s="54">
        <f t="shared" ref="H63" si="36">STDEV(F63:F66)</f>
        <v>0.44242071175060188</v>
      </c>
      <c r="I63" s="52">
        <f t="shared" ref="I63" si="37">H63/4</f>
        <v>0.11060517793765047</v>
      </c>
    </row>
    <row r="64" spans="1:9" x14ac:dyDescent="0.25">
      <c r="A64" s="52"/>
      <c r="B64" s="53"/>
      <c r="C64" s="3">
        <v>32</v>
      </c>
      <c r="D64" s="4">
        <v>0.01</v>
      </c>
      <c r="E64" s="4">
        <f t="shared" si="0"/>
        <v>3200</v>
      </c>
      <c r="F64" s="6">
        <f t="shared" si="1"/>
        <v>3.5051499783199058</v>
      </c>
      <c r="G64" s="69"/>
      <c r="H64" s="54"/>
      <c r="I64" s="52"/>
    </row>
    <row r="65" spans="1:9" x14ac:dyDescent="0.25">
      <c r="A65" s="52"/>
      <c r="B65" s="53"/>
      <c r="C65" s="3">
        <v>96</v>
      </c>
      <c r="D65" s="4">
        <v>0.01</v>
      </c>
      <c r="E65" s="4">
        <f t="shared" si="0"/>
        <v>9600</v>
      </c>
      <c r="F65" s="6">
        <f t="shared" si="1"/>
        <v>3.9822712330395684</v>
      </c>
      <c r="G65" s="69"/>
      <c r="H65" s="54"/>
      <c r="I65" s="52"/>
    </row>
    <row r="66" spans="1:9" x14ac:dyDescent="0.25">
      <c r="A66" s="52"/>
      <c r="B66" s="53"/>
      <c r="C66" s="3">
        <v>384</v>
      </c>
      <c r="D66" s="4">
        <v>0.01</v>
      </c>
      <c r="E66" s="4">
        <f t="shared" si="0"/>
        <v>38400</v>
      </c>
      <c r="F66" s="6">
        <f t="shared" si="1"/>
        <v>4.5843312243675305</v>
      </c>
      <c r="G66" s="69"/>
      <c r="H66" s="54"/>
      <c r="I66" s="52"/>
    </row>
    <row r="67" spans="1:9" x14ac:dyDescent="0.25">
      <c r="A67" s="52"/>
      <c r="B67" s="53">
        <v>8</v>
      </c>
      <c r="C67" s="3">
        <v>235</v>
      </c>
      <c r="D67" s="9">
        <v>1E-3</v>
      </c>
      <c r="E67" s="7">
        <f t="shared" si="0"/>
        <v>235000</v>
      </c>
      <c r="F67" s="8">
        <f t="shared" si="1"/>
        <v>5.3710678622717358</v>
      </c>
      <c r="G67" s="69">
        <f t="shared" ref="G67" si="38">AVERAGE(F67:F70)</f>
        <v>5.2805417824963365</v>
      </c>
      <c r="H67" s="54">
        <f t="shared" ref="H67" si="39">STDEV(F67:F70)</f>
        <v>9.8231291088725206E-2</v>
      </c>
      <c r="I67" s="52">
        <f t="shared" ref="I67" si="40">H67/4</f>
        <v>2.4557822772181302E-2</v>
      </c>
    </row>
    <row r="68" spans="1:9" x14ac:dyDescent="0.25">
      <c r="A68" s="52"/>
      <c r="B68" s="53"/>
      <c r="C68" s="3">
        <v>197</v>
      </c>
      <c r="D68" s="9">
        <v>1E-3</v>
      </c>
      <c r="E68" s="7">
        <f t="shared" si="0"/>
        <v>197000</v>
      </c>
      <c r="F68" s="8">
        <f t="shared" si="1"/>
        <v>5.2944662261615933</v>
      </c>
      <c r="G68" s="69"/>
      <c r="H68" s="54"/>
      <c r="I68" s="52"/>
    </row>
    <row r="69" spans="1:9" x14ac:dyDescent="0.25">
      <c r="A69" s="52"/>
      <c r="B69" s="53"/>
      <c r="C69" s="3">
        <v>15</v>
      </c>
      <c r="D69" s="9">
        <v>1E-4</v>
      </c>
      <c r="E69" s="7">
        <f t="shared" si="0"/>
        <v>150000</v>
      </c>
      <c r="F69" s="8">
        <f t="shared" si="1"/>
        <v>5.1760912590556813</v>
      </c>
      <c r="G69" s="69"/>
      <c r="H69" s="54"/>
      <c r="I69" s="52"/>
    </row>
    <row r="70" spans="1:9" x14ac:dyDescent="0.25">
      <c r="A70" s="52"/>
      <c r="B70" s="53"/>
      <c r="C70" s="3"/>
      <c r="D70" s="9"/>
      <c r="E70" s="7"/>
      <c r="F70" s="8"/>
      <c r="G70" s="69"/>
      <c r="H70" s="54"/>
      <c r="I70" s="52"/>
    </row>
    <row r="71" spans="1:9" x14ac:dyDescent="0.25">
      <c r="A71" s="52"/>
      <c r="B71" s="37">
        <v>12</v>
      </c>
      <c r="C71" s="36">
        <v>81</v>
      </c>
      <c r="D71" s="9">
        <v>1E-4</v>
      </c>
      <c r="E71" s="7">
        <f t="shared" si="0"/>
        <v>810000</v>
      </c>
      <c r="F71" s="8">
        <f t="shared" si="1"/>
        <v>5.9084850188786495</v>
      </c>
      <c r="G71" s="68">
        <f>AVERAGE(F71:F79)</f>
        <v>6.6101753421562828</v>
      </c>
      <c r="H71" s="75">
        <f>STDEV(F71:F75)</f>
        <v>1.3859378902225348</v>
      </c>
      <c r="I71" s="76">
        <f>H71/2.8284</f>
        <v>0.49000773943661957</v>
      </c>
    </row>
    <row r="72" spans="1:9" x14ac:dyDescent="0.25">
      <c r="A72" s="52"/>
      <c r="B72" s="37"/>
      <c r="C72" s="36">
        <v>74</v>
      </c>
      <c r="D72" s="9">
        <v>1E-4</v>
      </c>
      <c r="E72" s="9">
        <f t="shared" si="0"/>
        <v>740000</v>
      </c>
      <c r="F72" s="8">
        <f t="shared" si="1"/>
        <v>5.8692317197309762</v>
      </c>
      <c r="G72" s="73"/>
      <c r="H72" s="75"/>
      <c r="I72" s="76"/>
    </row>
    <row r="73" spans="1:9" x14ac:dyDescent="0.25">
      <c r="A73" s="52"/>
      <c r="B73" s="37"/>
      <c r="C73" s="9">
        <v>21000</v>
      </c>
      <c r="D73" s="9">
        <v>1E-4</v>
      </c>
      <c r="E73" s="9">
        <f t="shared" si="0"/>
        <v>210000000</v>
      </c>
      <c r="F73" s="8">
        <f t="shared" si="1"/>
        <v>8.3222192947339195</v>
      </c>
      <c r="G73" s="73"/>
      <c r="H73" s="75"/>
      <c r="I73" s="76"/>
    </row>
    <row r="74" spans="1:9" x14ac:dyDescent="0.25">
      <c r="A74" s="52"/>
      <c r="B74" s="37"/>
      <c r="C74" s="22">
        <v>18000</v>
      </c>
      <c r="D74" s="9">
        <v>1E-4</v>
      </c>
      <c r="E74" s="9">
        <f t="shared" si="0"/>
        <v>180000000</v>
      </c>
      <c r="F74" s="8">
        <f t="shared" si="1"/>
        <v>8.2552725051033065</v>
      </c>
      <c r="G74" s="73"/>
      <c r="H74" s="75"/>
      <c r="I74" s="76"/>
    </row>
    <row r="75" spans="1:9" x14ac:dyDescent="0.25">
      <c r="A75" s="52"/>
      <c r="B75" s="37"/>
      <c r="C75" s="36"/>
      <c r="D75" s="9"/>
      <c r="E75" s="9"/>
      <c r="F75" s="8"/>
      <c r="G75" s="73"/>
      <c r="H75" s="75"/>
      <c r="I75" s="76"/>
    </row>
    <row r="76" spans="1:9" x14ac:dyDescent="0.25">
      <c r="A76" s="52"/>
      <c r="B76" s="37"/>
      <c r="C76" s="9">
        <v>1330</v>
      </c>
      <c r="D76" s="9">
        <v>1E-3</v>
      </c>
      <c r="E76" s="9">
        <f t="shared" ref="E76:E79" si="41">C76/D76</f>
        <v>1330000</v>
      </c>
      <c r="F76" s="8">
        <f t="shared" ref="F76:F79" si="42">LOG(E76)</f>
        <v>6.1238516409670858</v>
      </c>
      <c r="G76" s="73"/>
      <c r="H76" s="75"/>
      <c r="I76" s="76"/>
    </row>
    <row r="77" spans="1:9" x14ac:dyDescent="0.25">
      <c r="A77" s="52"/>
      <c r="B77" s="37"/>
      <c r="C77" s="9">
        <v>1440</v>
      </c>
      <c r="D77" s="9">
        <v>1E-3</v>
      </c>
      <c r="E77" s="9">
        <f t="shared" si="41"/>
        <v>1440000</v>
      </c>
      <c r="F77" s="8">
        <f t="shared" si="42"/>
        <v>6.1583624920952493</v>
      </c>
      <c r="G77" s="73"/>
      <c r="H77" s="75"/>
      <c r="I77" s="76"/>
    </row>
    <row r="78" spans="1:9" x14ac:dyDescent="0.25">
      <c r="A78" s="52"/>
      <c r="B78" s="37"/>
      <c r="C78" s="9">
        <v>1110</v>
      </c>
      <c r="D78" s="9">
        <v>1E-3</v>
      </c>
      <c r="E78" s="9">
        <f t="shared" si="41"/>
        <v>1110000</v>
      </c>
      <c r="F78" s="8">
        <f t="shared" si="42"/>
        <v>6.0453229787866576</v>
      </c>
      <c r="G78" s="73"/>
      <c r="H78" s="75"/>
      <c r="I78" s="76"/>
    </row>
    <row r="79" spans="1:9" x14ac:dyDescent="0.25">
      <c r="A79" s="52"/>
      <c r="B79" s="37"/>
      <c r="C79" s="9">
        <v>1580</v>
      </c>
      <c r="D79" s="9">
        <v>1E-3</v>
      </c>
      <c r="E79" s="9">
        <f t="shared" si="41"/>
        <v>1580000</v>
      </c>
      <c r="F79" s="8">
        <f t="shared" si="42"/>
        <v>6.1986570869544222</v>
      </c>
      <c r="G79" s="74"/>
      <c r="H79" s="75"/>
      <c r="I79" s="76"/>
    </row>
    <row r="80" spans="1:9" x14ac:dyDescent="0.25">
      <c r="A80" s="52"/>
      <c r="B80" s="53">
        <v>24</v>
      </c>
      <c r="C80" s="4">
        <v>17000</v>
      </c>
      <c r="D80" s="7">
        <v>1E-3</v>
      </c>
      <c r="E80" s="7">
        <f t="shared" si="0"/>
        <v>17000000</v>
      </c>
      <c r="F80" s="6">
        <f t="shared" si="1"/>
        <v>7.2304489213782741</v>
      </c>
      <c r="G80" s="69">
        <f t="shared" ref="G80" si="43">AVERAGE(F80:F83)</f>
        <v>7.2251736936131001</v>
      </c>
      <c r="H80" s="54">
        <f t="shared" ref="H80" si="44">STDEV(F80:F83)</f>
        <v>7.9708079617731242E-2</v>
      </c>
      <c r="I80" s="52">
        <f>H80/2</f>
        <v>3.9854039808865621E-2</v>
      </c>
    </row>
    <row r="81" spans="1:9" x14ac:dyDescent="0.25">
      <c r="A81" s="52"/>
      <c r="B81" s="53"/>
      <c r="C81" s="4">
        <v>20000</v>
      </c>
      <c r="D81" s="7">
        <v>1E-3</v>
      </c>
      <c r="E81" s="7">
        <f t="shared" si="0"/>
        <v>20000000</v>
      </c>
      <c r="F81" s="6">
        <f t="shared" si="1"/>
        <v>7.3010299956639813</v>
      </c>
      <c r="G81" s="69"/>
      <c r="H81" s="54"/>
      <c r="I81" s="52"/>
    </row>
    <row r="82" spans="1:9" x14ac:dyDescent="0.25">
      <c r="A82" s="52"/>
      <c r="B82" s="53"/>
      <c r="C82" s="4">
        <v>18000</v>
      </c>
      <c r="D82" s="7">
        <v>1E-3</v>
      </c>
      <c r="E82" s="7">
        <f t="shared" si="0"/>
        <v>18000000</v>
      </c>
      <c r="F82" s="8">
        <f t="shared" si="1"/>
        <v>7.2552725051033065</v>
      </c>
      <c r="G82" s="69"/>
      <c r="H82" s="54"/>
      <c r="I82" s="52"/>
    </row>
    <row r="83" spans="1:9" x14ac:dyDescent="0.25">
      <c r="A83" s="52"/>
      <c r="B83" s="53"/>
      <c r="C83" s="4">
        <v>13000</v>
      </c>
      <c r="D83" s="7">
        <v>1E-3</v>
      </c>
      <c r="E83" s="7">
        <f t="shared" si="0"/>
        <v>13000000</v>
      </c>
      <c r="F83" s="8">
        <f t="shared" si="1"/>
        <v>7.1139433523068369</v>
      </c>
      <c r="G83" s="69"/>
      <c r="H83" s="54"/>
      <c r="I83" s="52"/>
    </row>
    <row r="84" spans="1:9" x14ac:dyDescent="0.25">
      <c r="A84" s="52" t="s">
        <v>40</v>
      </c>
      <c r="B84" s="53">
        <v>0</v>
      </c>
      <c r="C84" s="3">
        <v>29</v>
      </c>
      <c r="D84" s="4">
        <v>1E-3</v>
      </c>
      <c r="E84" s="4">
        <f t="shared" si="0"/>
        <v>29000</v>
      </c>
      <c r="F84" s="6">
        <f t="shared" si="1"/>
        <v>4.4623979978989565</v>
      </c>
      <c r="G84" s="69">
        <f t="shared" ref="G84" si="45">AVERAGE(F84:F87)</f>
        <v>4.0801830827608674</v>
      </c>
      <c r="H84" s="54">
        <f t="shared" ref="H84" si="46">STDEV(F84:F87)</f>
        <v>0.78607435231666256</v>
      </c>
      <c r="I84" s="52">
        <f t="shared" ref="I84" si="47">H84/4</f>
        <v>0.19651858807916564</v>
      </c>
    </row>
    <row r="85" spans="1:9" x14ac:dyDescent="0.25">
      <c r="A85" s="52"/>
      <c r="B85" s="53"/>
      <c r="C85" s="3">
        <v>40</v>
      </c>
      <c r="D85" s="4">
        <v>1E-3</v>
      </c>
      <c r="E85" s="4">
        <f t="shared" si="0"/>
        <v>40000</v>
      </c>
      <c r="F85" s="6">
        <f t="shared" si="1"/>
        <v>4.6020599913279625</v>
      </c>
      <c r="G85" s="69"/>
      <c r="H85" s="54"/>
      <c r="I85" s="52"/>
    </row>
    <row r="86" spans="1:9" x14ac:dyDescent="0.25">
      <c r="A86" s="52"/>
      <c r="B86" s="53"/>
      <c r="C86" s="3">
        <v>150</v>
      </c>
      <c r="D86" s="4">
        <v>0.1</v>
      </c>
      <c r="E86" s="4">
        <f t="shared" si="0"/>
        <v>1500</v>
      </c>
      <c r="F86" s="6">
        <f t="shared" si="1"/>
        <v>3.1760912590556813</v>
      </c>
      <c r="G86" s="69"/>
      <c r="H86" s="54"/>
      <c r="I86" s="52"/>
    </row>
    <row r="87" spans="1:9" x14ac:dyDescent="0.25">
      <c r="A87" s="52"/>
      <c r="B87" s="53"/>
      <c r="C87" s="3"/>
      <c r="D87" s="4"/>
      <c r="E87" s="4" t="e">
        <f t="shared" si="0"/>
        <v>#DIV/0!</v>
      </c>
      <c r="F87" s="6"/>
      <c r="G87" s="69"/>
      <c r="H87" s="54"/>
      <c r="I87" s="52"/>
    </row>
    <row r="88" spans="1:9" x14ac:dyDescent="0.25">
      <c r="A88" s="52"/>
      <c r="B88" s="53">
        <v>2</v>
      </c>
      <c r="C88" s="3">
        <v>0</v>
      </c>
      <c r="D88" s="7">
        <v>1</v>
      </c>
      <c r="E88" s="7">
        <f t="shared" si="0"/>
        <v>0</v>
      </c>
      <c r="F88" s="8">
        <v>0</v>
      </c>
      <c r="G88" s="69">
        <v>0</v>
      </c>
      <c r="H88" s="54">
        <f t="shared" ref="H88" si="48">STDEV(F88:F91)</f>
        <v>0</v>
      </c>
      <c r="I88" s="52">
        <f t="shared" ref="I88" si="49">H88/4</f>
        <v>0</v>
      </c>
    </row>
    <row r="89" spans="1:9" x14ac:dyDescent="0.25">
      <c r="A89" s="52"/>
      <c r="B89" s="53"/>
      <c r="C89" s="3">
        <v>0</v>
      </c>
      <c r="D89" s="7">
        <v>1</v>
      </c>
      <c r="E89" s="7">
        <f t="shared" si="0"/>
        <v>0</v>
      </c>
      <c r="F89" s="8">
        <v>0</v>
      </c>
      <c r="G89" s="69"/>
      <c r="H89" s="54"/>
      <c r="I89" s="52"/>
    </row>
    <row r="90" spans="1:9" x14ac:dyDescent="0.25">
      <c r="A90" s="52"/>
      <c r="B90" s="53"/>
      <c r="C90" s="3">
        <v>0</v>
      </c>
      <c r="D90" s="7">
        <v>1</v>
      </c>
      <c r="E90" s="7">
        <f t="shared" si="0"/>
        <v>0</v>
      </c>
      <c r="F90" s="8">
        <v>0</v>
      </c>
      <c r="G90" s="69"/>
      <c r="H90" s="54"/>
      <c r="I90" s="52"/>
    </row>
    <row r="91" spans="1:9" x14ac:dyDescent="0.25">
      <c r="A91" s="52"/>
      <c r="B91" s="53"/>
      <c r="C91" s="3">
        <v>0</v>
      </c>
      <c r="D91" s="7">
        <v>1</v>
      </c>
      <c r="E91" s="7">
        <f t="shared" si="0"/>
        <v>0</v>
      </c>
      <c r="F91" s="8">
        <v>0</v>
      </c>
      <c r="G91" s="69"/>
      <c r="H91" s="54"/>
      <c r="I91" s="52"/>
    </row>
    <row r="92" spans="1:9" x14ac:dyDescent="0.25">
      <c r="A92" s="52"/>
      <c r="B92" s="53">
        <v>4</v>
      </c>
      <c r="C92" s="3">
        <v>0</v>
      </c>
      <c r="D92" s="4">
        <v>1</v>
      </c>
      <c r="E92" s="4">
        <f t="shared" si="0"/>
        <v>0</v>
      </c>
      <c r="F92" s="6">
        <v>0</v>
      </c>
      <c r="G92" s="69">
        <v>0</v>
      </c>
      <c r="H92" s="54">
        <f t="shared" ref="H92" si="50">STDEV(F92:F95)</f>
        <v>0</v>
      </c>
      <c r="I92" s="52">
        <f t="shared" ref="I92" si="51">H92/4</f>
        <v>0</v>
      </c>
    </row>
    <row r="93" spans="1:9" x14ac:dyDescent="0.25">
      <c r="A93" s="52"/>
      <c r="B93" s="53"/>
      <c r="C93" s="3">
        <v>0</v>
      </c>
      <c r="D93" s="4">
        <v>1</v>
      </c>
      <c r="E93" s="4">
        <f t="shared" si="0"/>
        <v>0</v>
      </c>
      <c r="F93" s="6">
        <v>0</v>
      </c>
      <c r="G93" s="69"/>
      <c r="H93" s="54"/>
      <c r="I93" s="52"/>
    </row>
    <row r="94" spans="1:9" x14ac:dyDescent="0.25">
      <c r="A94" s="52"/>
      <c r="B94" s="53"/>
      <c r="C94" s="3">
        <v>0</v>
      </c>
      <c r="D94" s="4">
        <v>1</v>
      </c>
      <c r="E94" s="4">
        <f t="shared" si="0"/>
        <v>0</v>
      </c>
      <c r="F94" s="6">
        <v>0</v>
      </c>
      <c r="G94" s="69"/>
      <c r="H94" s="54"/>
      <c r="I94" s="52"/>
    </row>
    <row r="95" spans="1:9" x14ac:dyDescent="0.25">
      <c r="A95" s="52"/>
      <c r="B95" s="53"/>
      <c r="C95" s="3">
        <v>0</v>
      </c>
      <c r="D95" s="4">
        <v>1</v>
      </c>
      <c r="E95" s="4">
        <f t="shared" si="0"/>
        <v>0</v>
      </c>
      <c r="F95" s="6">
        <v>0</v>
      </c>
      <c r="G95" s="69"/>
      <c r="H95" s="54"/>
      <c r="I95" s="52"/>
    </row>
    <row r="96" spans="1:9" x14ac:dyDescent="0.25">
      <c r="A96" s="52"/>
      <c r="B96" s="53">
        <v>8</v>
      </c>
      <c r="C96" s="3">
        <v>0</v>
      </c>
      <c r="D96" s="7">
        <v>1</v>
      </c>
      <c r="E96" s="7">
        <f t="shared" si="0"/>
        <v>0</v>
      </c>
      <c r="F96" s="8">
        <v>0</v>
      </c>
      <c r="G96" s="69">
        <v>0</v>
      </c>
      <c r="H96" s="54">
        <f t="shared" ref="H96" si="52">STDEV(F96:F99)</f>
        <v>0</v>
      </c>
      <c r="I96" s="52">
        <f t="shared" ref="I96" si="53">H96/4</f>
        <v>0</v>
      </c>
    </row>
    <row r="97" spans="1:9" x14ac:dyDescent="0.25">
      <c r="A97" s="52"/>
      <c r="B97" s="53"/>
      <c r="C97" s="3">
        <v>0</v>
      </c>
      <c r="D97" s="7">
        <v>1</v>
      </c>
      <c r="E97" s="7">
        <f t="shared" si="0"/>
        <v>0</v>
      </c>
      <c r="F97" s="8">
        <v>0</v>
      </c>
      <c r="G97" s="69"/>
      <c r="H97" s="54"/>
      <c r="I97" s="52"/>
    </row>
    <row r="98" spans="1:9" x14ac:dyDescent="0.25">
      <c r="A98" s="52"/>
      <c r="B98" s="53"/>
      <c r="C98" s="3">
        <v>0</v>
      </c>
      <c r="D98" s="7">
        <v>1</v>
      </c>
      <c r="E98" s="7">
        <f t="shared" si="0"/>
        <v>0</v>
      </c>
      <c r="F98" s="8">
        <v>0</v>
      </c>
      <c r="G98" s="69"/>
      <c r="H98" s="54"/>
      <c r="I98" s="52"/>
    </row>
    <row r="99" spans="1:9" x14ac:dyDescent="0.25">
      <c r="A99" s="52"/>
      <c r="B99" s="53"/>
      <c r="C99" s="3">
        <v>0</v>
      </c>
      <c r="D99" s="7">
        <v>1</v>
      </c>
      <c r="E99" s="7">
        <f t="shared" si="0"/>
        <v>0</v>
      </c>
      <c r="F99" s="8">
        <v>0</v>
      </c>
      <c r="G99" s="69"/>
      <c r="H99" s="54"/>
      <c r="I99" s="52"/>
    </row>
    <row r="100" spans="1:9" x14ac:dyDescent="0.25">
      <c r="A100" s="52"/>
      <c r="B100" s="53">
        <v>12</v>
      </c>
      <c r="C100" s="3">
        <v>0</v>
      </c>
      <c r="D100" s="4">
        <v>1</v>
      </c>
      <c r="E100" s="4">
        <f t="shared" si="0"/>
        <v>0</v>
      </c>
      <c r="F100" s="6">
        <v>0</v>
      </c>
      <c r="G100" s="69">
        <v>0</v>
      </c>
      <c r="H100" s="54">
        <f t="shared" ref="H100" si="54">STDEV(F100:F103)</f>
        <v>1.9672492256217839</v>
      </c>
      <c r="I100" s="52">
        <f t="shared" ref="I100" si="55">H100/4</f>
        <v>0.49181230640544599</v>
      </c>
    </row>
    <row r="101" spans="1:9" x14ac:dyDescent="0.25">
      <c r="A101" s="52"/>
      <c r="B101" s="53"/>
      <c r="C101" s="3">
        <v>0</v>
      </c>
      <c r="D101" s="4">
        <v>1</v>
      </c>
      <c r="E101" s="4">
        <f t="shared" si="0"/>
        <v>0</v>
      </c>
      <c r="F101" s="6">
        <v>0</v>
      </c>
      <c r="G101" s="69"/>
      <c r="H101" s="54"/>
      <c r="I101" s="52"/>
    </row>
    <row r="102" spans="1:9" x14ac:dyDescent="0.25">
      <c r="A102" s="52"/>
      <c r="B102" s="53"/>
      <c r="C102" s="3">
        <v>86</v>
      </c>
      <c r="D102" s="4">
        <v>0.01</v>
      </c>
      <c r="E102" s="4">
        <f t="shared" si="0"/>
        <v>8600</v>
      </c>
      <c r="F102" s="6">
        <f t="shared" si="1"/>
        <v>3.9344984512435679</v>
      </c>
      <c r="G102" s="69"/>
      <c r="H102" s="54"/>
      <c r="I102" s="52"/>
    </row>
    <row r="103" spans="1:9" x14ac:dyDescent="0.25">
      <c r="A103" s="52"/>
      <c r="B103" s="53"/>
      <c r="C103" s="3">
        <v>0</v>
      </c>
      <c r="D103" s="4">
        <v>1</v>
      </c>
      <c r="E103" s="4">
        <f t="shared" si="0"/>
        <v>0</v>
      </c>
      <c r="F103" s="6">
        <v>0</v>
      </c>
      <c r="G103" s="69"/>
      <c r="H103" s="54"/>
      <c r="I103" s="52"/>
    </row>
    <row r="104" spans="1:9" x14ac:dyDescent="0.25">
      <c r="A104" s="52"/>
      <c r="B104" s="53">
        <v>24</v>
      </c>
      <c r="C104" s="3">
        <v>0</v>
      </c>
      <c r="D104" s="7">
        <v>1</v>
      </c>
      <c r="E104" s="7">
        <f t="shared" si="0"/>
        <v>0</v>
      </c>
      <c r="F104" s="8">
        <v>0</v>
      </c>
      <c r="G104" s="69">
        <v>0</v>
      </c>
      <c r="H104" s="54">
        <f t="shared" ref="H104" si="56">STDEV(F104:F107)</f>
        <v>0</v>
      </c>
      <c r="I104" s="52">
        <f t="shared" ref="I104" si="57">H104/4</f>
        <v>0</v>
      </c>
    </row>
    <row r="105" spans="1:9" x14ac:dyDescent="0.25">
      <c r="A105" s="52"/>
      <c r="B105" s="53"/>
      <c r="C105" s="3">
        <v>0</v>
      </c>
      <c r="D105" s="7">
        <v>1</v>
      </c>
      <c r="E105" s="7">
        <f t="shared" si="0"/>
        <v>0</v>
      </c>
      <c r="F105" s="8">
        <v>0</v>
      </c>
      <c r="G105" s="69"/>
      <c r="H105" s="54"/>
      <c r="I105" s="52"/>
    </row>
    <row r="106" spans="1:9" x14ac:dyDescent="0.25">
      <c r="A106" s="52"/>
      <c r="B106" s="53"/>
      <c r="C106" s="3">
        <v>0</v>
      </c>
      <c r="D106" s="7">
        <v>1</v>
      </c>
      <c r="E106" s="7">
        <f t="shared" si="0"/>
        <v>0</v>
      </c>
      <c r="F106" s="8">
        <v>0</v>
      </c>
      <c r="G106" s="69"/>
      <c r="H106" s="54"/>
      <c r="I106" s="52"/>
    </row>
    <row r="107" spans="1:9" x14ac:dyDescent="0.25">
      <c r="A107" s="52"/>
      <c r="B107" s="53"/>
      <c r="C107" s="3">
        <v>0</v>
      </c>
      <c r="D107" s="7">
        <v>1</v>
      </c>
      <c r="E107" s="7">
        <f t="shared" si="0"/>
        <v>0</v>
      </c>
      <c r="F107" s="8">
        <v>0</v>
      </c>
      <c r="G107" s="69"/>
      <c r="H107" s="54"/>
      <c r="I107" s="52"/>
    </row>
    <row r="108" spans="1:9" x14ac:dyDescent="0.25">
      <c r="A108" s="52" t="s">
        <v>41</v>
      </c>
      <c r="B108" s="53">
        <v>0</v>
      </c>
      <c r="C108" s="3">
        <v>21</v>
      </c>
      <c r="D108" s="4">
        <v>1E-3</v>
      </c>
      <c r="E108" s="4">
        <f t="shared" si="0"/>
        <v>21000</v>
      </c>
      <c r="F108" s="6">
        <f t="shared" si="1"/>
        <v>4.3222192947339195</v>
      </c>
      <c r="G108" s="69">
        <f t="shared" ref="G108" si="58">AVERAGE(F108:F111)</f>
        <v>4.0052082578762764</v>
      </c>
      <c r="H108" s="54">
        <f t="shared" ref="H108" si="59">STDEV(F108:F111)</f>
        <v>0.46366910491750385</v>
      </c>
      <c r="I108" s="52">
        <f t="shared" ref="I108" si="60">H108/4</f>
        <v>0.11591727622937596</v>
      </c>
    </row>
    <row r="109" spans="1:9" x14ac:dyDescent="0.25">
      <c r="A109" s="52"/>
      <c r="B109" s="53"/>
      <c r="C109" s="3">
        <v>13</v>
      </c>
      <c r="D109" s="4">
        <v>1E-3</v>
      </c>
      <c r="E109" s="4">
        <f t="shared" si="0"/>
        <v>13000</v>
      </c>
      <c r="F109" s="6">
        <f t="shared" si="1"/>
        <v>4.1139433523068369</v>
      </c>
      <c r="G109" s="69"/>
      <c r="H109" s="54"/>
      <c r="I109" s="52"/>
    </row>
    <row r="110" spans="1:9" x14ac:dyDescent="0.25">
      <c r="A110" s="52"/>
      <c r="B110" s="53"/>
      <c r="C110" s="3">
        <v>183</v>
      </c>
      <c r="D110" s="4">
        <v>0.01</v>
      </c>
      <c r="E110" s="4">
        <f t="shared" si="0"/>
        <v>18300</v>
      </c>
      <c r="F110" s="6">
        <f t="shared" si="1"/>
        <v>4.2624510897304297</v>
      </c>
      <c r="G110" s="69"/>
      <c r="H110" s="54"/>
      <c r="I110" s="52"/>
    </row>
    <row r="111" spans="1:9" x14ac:dyDescent="0.25">
      <c r="A111" s="52"/>
      <c r="B111" s="53"/>
      <c r="C111" s="3">
        <v>21</v>
      </c>
      <c r="D111" s="4">
        <v>0.01</v>
      </c>
      <c r="E111" s="4">
        <f t="shared" si="0"/>
        <v>2100</v>
      </c>
      <c r="F111" s="6">
        <f t="shared" si="1"/>
        <v>3.3222192947339191</v>
      </c>
      <c r="G111" s="69"/>
      <c r="H111" s="54"/>
      <c r="I111" s="52"/>
    </row>
    <row r="112" spans="1:9" x14ac:dyDescent="0.25">
      <c r="A112" s="52"/>
      <c r="B112" s="53">
        <v>2</v>
      </c>
      <c r="C112" s="3">
        <v>0</v>
      </c>
      <c r="D112" s="9">
        <v>1</v>
      </c>
      <c r="E112" s="7">
        <f t="shared" si="0"/>
        <v>0</v>
      </c>
      <c r="F112" s="8">
        <v>0</v>
      </c>
      <c r="G112" s="69">
        <v>0</v>
      </c>
      <c r="H112" s="54">
        <f t="shared" ref="H112" si="61">STDEV(F112:F115)</f>
        <v>0</v>
      </c>
      <c r="I112" s="52">
        <f t="shared" ref="I112" si="62">H112/4</f>
        <v>0</v>
      </c>
    </row>
    <row r="113" spans="1:9" x14ac:dyDescent="0.25">
      <c r="A113" s="52"/>
      <c r="B113" s="53"/>
      <c r="C113" s="3">
        <v>0</v>
      </c>
      <c r="D113" s="9">
        <v>1</v>
      </c>
      <c r="E113" s="7">
        <f t="shared" si="0"/>
        <v>0</v>
      </c>
      <c r="F113" s="8">
        <v>0</v>
      </c>
      <c r="G113" s="69"/>
      <c r="H113" s="54"/>
      <c r="I113" s="52"/>
    </row>
    <row r="114" spans="1:9" x14ac:dyDescent="0.25">
      <c r="A114" s="52"/>
      <c r="B114" s="53"/>
      <c r="C114" s="3">
        <v>0</v>
      </c>
      <c r="D114" s="9">
        <v>1</v>
      </c>
      <c r="E114" s="7">
        <f t="shared" si="0"/>
        <v>0</v>
      </c>
      <c r="F114" s="8">
        <v>0</v>
      </c>
      <c r="G114" s="69"/>
      <c r="H114" s="54"/>
      <c r="I114" s="52"/>
    </row>
    <row r="115" spans="1:9" x14ac:dyDescent="0.25">
      <c r="A115" s="52"/>
      <c r="B115" s="53"/>
      <c r="C115" s="3">
        <v>0</v>
      </c>
      <c r="D115" s="9">
        <v>1</v>
      </c>
      <c r="E115" s="7">
        <f t="shared" si="0"/>
        <v>0</v>
      </c>
      <c r="F115" s="8">
        <v>0</v>
      </c>
      <c r="G115" s="69"/>
      <c r="H115" s="54"/>
      <c r="I115" s="52"/>
    </row>
    <row r="116" spans="1:9" x14ac:dyDescent="0.25">
      <c r="A116" s="52"/>
      <c r="B116" s="53">
        <v>4</v>
      </c>
      <c r="C116" s="3">
        <v>0</v>
      </c>
      <c r="D116" s="4">
        <v>1</v>
      </c>
      <c r="E116" s="4">
        <f t="shared" si="0"/>
        <v>0</v>
      </c>
      <c r="F116" s="6">
        <v>0</v>
      </c>
      <c r="G116" s="69">
        <v>0</v>
      </c>
      <c r="H116" s="54">
        <f t="shared" ref="H116" si="63">STDEV(F116:F119)</f>
        <v>0</v>
      </c>
      <c r="I116" s="52">
        <f t="shared" ref="I116" si="64">H116/4</f>
        <v>0</v>
      </c>
    </row>
    <row r="117" spans="1:9" x14ac:dyDescent="0.25">
      <c r="A117" s="52"/>
      <c r="B117" s="53"/>
      <c r="C117" s="3">
        <v>0</v>
      </c>
      <c r="D117" s="4">
        <v>1</v>
      </c>
      <c r="E117" s="4">
        <f t="shared" si="0"/>
        <v>0</v>
      </c>
      <c r="F117" s="6">
        <v>0</v>
      </c>
      <c r="G117" s="69"/>
      <c r="H117" s="54"/>
      <c r="I117" s="52"/>
    </row>
    <row r="118" spans="1:9" x14ac:dyDescent="0.25">
      <c r="A118" s="52"/>
      <c r="B118" s="53"/>
      <c r="C118" s="3">
        <v>0</v>
      </c>
      <c r="D118" s="4">
        <v>1</v>
      </c>
      <c r="E118" s="4">
        <f t="shared" si="0"/>
        <v>0</v>
      </c>
      <c r="F118" s="6">
        <v>0</v>
      </c>
      <c r="G118" s="69"/>
      <c r="H118" s="54"/>
      <c r="I118" s="52"/>
    </row>
    <row r="119" spans="1:9" x14ac:dyDescent="0.25">
      <c r="A119" s="52"/>
      <c r="B119" s="53"/>
      <c r="C119" s="3">
        <v>0</v>
      </c>
      <c r="D119" s="4">
        <v>1</v>
      </c>
      <c r="E119" s="4">
        <f t="shared" si="0"/>
        <v>0</v>
      </c>
      <c r="F119" s="6">
        <v>0</v>
      </c>
      <c r="G119" s="69"/>
      <c r="H119" s="54"/>
      <c r="I119" s="52"/>
    </row>
    <row r="120" spans="1:9" x14ac:dyDescent="0.25">
      <c r="A120" s="52"/>
      <c r="B120" s="53">
        <v>8</v>
      </c>
      <c r="C120" s="3">
        <v>0</v>
      </c>
      <c r="D120" s="9">
        <v>1</v>
      </c>
      <c r="E120" s="7">
        <f t="shared" si="0"/>
        <v>0</v>
      </c>
      <c r="F120" s="8">
        <v>0</v>
      </c>
      <c r="G120" s="69">
        <v>0</v>
      </c>
      <c r="H120" s="54">
        <f t="shared" ref="H120" si="65">STDEV(F120:F123)</f>
        <v>0</v>
      </c>
      <c r="I120" s="52">
        <f t="shared" ref="I120" si="66">H120/4</f>
        <v>0</v>
      </c>
    </row>
    <row r="121" spans="1:9" x14ac:dyDescent="0.25">
      <c r="A121" s="52"/>
      <c r="B121" s="53"/>
      <c r="C121" s="3">
        <v>0</v>
      </c>
      <c r="D121" s="9">
        <v>1</v>
      </c>
      <c r="E121" s="7">
        <f t="shared" si="0"/>
        <v>0</v>
      </c>
      <c r="F121" s="8">
        <v>0</v>
      </c>
      <c r="G121" s="69"/>
      <c r="H121" s="54"/>
      <c r="I121" s="52"/>
    </row>
    <row r="122" spans="1:9" x14ac:dyDescent="0.25">
      <c r="A122" s="52"/>
      <c r="B122" s="53"/>
      <c r="C122" s="3">
        <v>0</v>
      </c>
      <c r="D122" s="9">
        <v>1</v>
      </c>
      <c r="E122" s="7">
        <f t="shared" si="0"/>
        <v>0</v>
      </c>
      <c r="F122" s="8">
        <v>0</v>
      </c>
      <c r="G122" s="69"/>
      <c r="H122" s="54"/>
      <c r="I122" s="52"/>
    </row>
    <row r="123" spans="1:9" x14ac:dyDescent="0.25">
      <c r="A123" s="52"/>
      <c r="B123" s="53"/>
      <c r="C123" s="3">
        <v>0</v>
      </c>
      <c r="D123" s="9">
        <v>1</v>
      </c>
      <c r="E123" s="7">
        <f t="shared" si="0"/>
        <v>0</v>
      </c>
      <c r="F123" s="8">
        <v>0</v>
      </c>
      <c r="G123" s="69"/>
      <c r="H123" s="54"/>
      <c r="I123" s="52"/>
    </row>
    <row r="124" spans="1:9" x14ac:dyDescent="0.25">
      <c r="A124" s="52"/>
      <c r="B124" s="53">
        <v>12</v>
      </c>
      <c r="C124" s="3">
        <v>0</v>
      </c>
      <c r="D124" s="4">
        <v>1</v>
      </c>
      <c r="E124" s="4">
        <f t="shared" si="0"/>
        <v>0</v>
      </c>
      <c r="F124" s="6">
        <v>0</v>
      </c>
      <c r="G124" s="69">
        <v>0</v>
      </c>
      <c r="H124" s="54">
        <f t="shared" ref="H124" si="67">STDEV(F124:F127)</f>
        <v>0</v>
      </c>
      <c r="I124" s="52">
        <f t="shared" ref="I124" si="68">H124/4</f>
        <v>0</v>
      </c>
    </row>
    <row r="125" spans="1:9" x14ac:dyDescent="0.25">
      <c r="A125" s="52"/>
      <c r="B125" s="53"/>
      <c r="C125" s="3">
        <v>0</v>
      </c>
      <c r="D125" s="4">
        <v>1</v>
      </c>
      <c r="E125" s="4">
        <f t="shared" si="0"/>
        <v>0</v>
      </c>
      <c r="F125" s="6">
        <v>0</v>
      </c>
      <c r="G125" s="69"/>
      <c r="H125" s="54"/>
      <c r="I125" s="52"/>
    </row>
    <row r="126" spans="1:9" x14ac:dyDescent="0.25">
      <c r="A126" s="52"/>
      <c r="B126" s="53"/>
      <c r="C126" s="3">
        <v>0</v>
      </c>
      <c r="D126" s="4">
        <v>1</v>
      </c>
      <c r="E126" s="4">
        <f t="shared" si="0"/>
        <v>0</v>
      </c>
      <c r="F126" s="6">
        <v>0</v>
      </c>
      <c r="G126" s="69"/>
      <c r="H126" s="54"/>
      <c r="I126" s="52"/>
    </row>
    <row r="127" spans="1:9" x14ac:dyDescent="0.25">
      <c r="A127" s="52"/>
      <c r="B127" s="53"/>
      <c r="C127" s="3">
        <v>0</v>
      </c>
      <c r="D127" s="4">
        <v>1</v>
      </c>
      <c r="E127" s="4">
        <f t="shared" si="0"/>
        <v>0</v>
      </c>
      <c r="F127" s="6">
        <v>0</v>
      </c>
      <c r="G127" s="69"/>
      <c r="H127" s="54"/>
      <c r="I127" s="52"/>
    </row>
    <row r="128" spans="1:9" x14ac:dyDescent="0.25">
      <c r="A128" s="52"/>
      <c r="B128" s="53">
        <v>24</v>
      </c>
      <c r="C128" s="3">
        <v>0</v>
      </c>
      <c r="D128" s="9">
        <v>1</v>
      </c>
      <c r="E128" s="7">
        <f t="shared" si="0"/>
        <v>0</v>
      </c>
      <c r="F128" s="8">
        <v>0</v>
      </c>
      <c r="G128" s="69">
        <v>0</v>
      </c>
      <c r="H128" s="54">
        <f t="shared" ref="H128" si="69">STDEV(F128:F131)</f>
        <v>0</v>
      </c>
      <c r="I128" s="52">
        <f t="shared" ref="I128" si="70">H128/4</f>
        <v>0</v>
      </c>
    </row>
    <row r="129" spans="1:9" x14ac:dyDescent="0.25">
      <c r="A129" s="52"/>
      <c r="B129" s="53"/>
      <c r="C129" s="3">
        <v>0</v>
      </c>
      <c r="D129" s="9">
        <v>1</v>
      </c>
      <c r="E129" s="7">
        <f t="shared" si="0"/>
        <v>0</v>
      </c>
      <c r="F129" s="8">
        <v>0</v>
      </c>
      <c r="G129" s="69"/>
      <c r="H129" s="54"/>
      <c r="I129" s="52"/>
    </row>
    <row r="130" spans="1:9" x14ac:dyDescent="0.25">
      <c r="A130" s="52"/>
      <c r="B130" s="53"/>
      <c r="C130" s="3">
        <v>0</v>
      </c>
      <c r="D130" s="9">
        <v>1</v>
      </c>
      <c r="E130" s="7">
        <f t="shared" si="0"/>
        <v>0</v>
      </c>
      <c r="F130" s="8">
        <v>0</v>
      </c>
      <c r="G130" s="69"/>
      <c r="H130" s="54"/>
      <c r="I130" s="52"/>
    </row>
    <row r="131" spans="1:9" x14ac:dyDescent="0.25">
      <c r="A131" s="52"/>
      <c r="B131" s="53"/>
      <c r="C131" s="3">
        <v>0</v>
      </c>
      <c r="D131" s="9">
        <v>1</v>
      </c>
      <c r="E131" s="7">
        <f t="shared" si="0"/>
        <v>0</v>
      </c>
      <c r="F131" s="8">
        <v>0</v>
      </c>
      <c r="G131" s="69"/>
      <c r="H131" s="54"/>
      <c r="I131" s="52"/>
    </row>
  </sheetData>
  <mergeCells count="125">
    <mergeCell ref="H120:H123"/>
    <mergeCell ref="I120:I123"/>
    <mergeCell ref="I96:I99"/>
    <mergeCell ref="A108:A131"/>
    <mergeCell ref="B108:B111"/>
    <mergeCell ref="G108:G111"/>
    <mergeCell ref="H108:H111"/>
    <mergeCell ref="I108:I111"/>
    <mergeCell ref="B112:B115"/>
    <mergeCell ref="G112:G115"/>
    <mergeCell ref="H112:H115"/>
    <mergeCell ref="I112:I115"/>
    <mergeCell ref="B116:B119"/>
    <mergeCell ref="B124:B127"/>
    <mergeCell ref="G124:G127"/>
    <mergeCell ref="H124:H127"/>
    <mergeCell ref="I124:I127"/>
    <mergeCell ref="B128:B131"/>
    <mergeCell ref="G128:G131"/>
    <mergeCell ref="H128:H131"/>
    <mergeCell ref="I128:I131"/>
    <mergeCell ref="G116:G119"/>
    <mergeCell ref="H116:H119"/>
    <mergeCell ref="I116:I119"/>
    <mergeCell ref="B120:B123"/>
    <mergeCell ref="G120:G123"/>
    <mergeCell ref="A84:A107"/>
    <mergeCell ref="B84:B87"/>
    <mergeCell ref="G84:G87"/>
    <mergeCell ref="H84:H87"/>
    <mergeCell ref="I84:I87"/>
    <mergeCell ref="B88:B91"/>
    <mergeCell ref="G88:G91"/>
    <mergeCell ref="H88:H91"/>
    <mergeCell ref="I88:I91"/>
    <mergeCell ref="B92:B95"/>
    <mergeCell ref="B100:B103"/>
    <mergeCell ref="G100:G103"/>
    <mergeCell ref="H100:H103"/>
    <mergeCell ref="I100:I103"/>
    <mergeCell ref="B104:B107"/>
    <mergeCell ref="G104:G107"/>
    <mergeCell ref="H104:H107"/>
    <mergeCell ref="I104:I107"/>
    <mergeCell ref="G92:G95"/>
    <mergeCell ref="H92:H95"/>
    <mergeCell ref="I92:I95"/>
    <mergeCell ref="B96:B99"/>
    <mergeCell ref="G96:G99"/>
    <mergeCell ref="H96:H99"/>
    <mergeCell ref="G71:G79"/>
    <mergeCell ref="H71:H79"/>
    <mergeCell ref="I71:I79"/>
    <mergeCell ref="B80:B83"/>
    <mergeCell ref="G80:G83"/>
    <mergeCell ref="H80:H83"/>
    <mergeCell ref="I80:I83"/>
    <mergeCell ref="B63:B66"/>
    <mergeCell ref="G63:G66"/>
    <mergeCell ref="H63:H66"/>
    <mergeCell ref="I63:I66"/>
    <mergeCell ref="B67:B70"/>
    <mergeCell ref="G67:G70"/>
    <mergeCell ref="H67:H70"/>
    <mergeCell ref="I67:I70"/>
    <mergeCell ref="B53:B56"/>
    <mergeCell ref="G53:G56"/>
    <mergeCell ref="H53:H56"/>
    <mergeCell ref="I53:I56"/>
    <mergeCell ref="B57:B62"/>
    <mergeCell ref="G57:G62"/>
    <mergeCell ref="H57:H62"/>
    <mergeCell ref="I57:I62"/>
    <mergeCell ref="B45:B48"/>
    <mergeCell ref="G45:G48"/>
    <mergeCell ref="H45:H48"/>
    <mergeCell ref="I45:I48"/>
    <mergeCell ref="B49:B52"/>
    <mergeCell ref="G49:G52"/>
    <mergeCell ref="H49:H52"/>
    <mergeCell ref="I49:I52"/>
    <mergeCell ref="A29:A52"/>
    <mergeCell ref="B29:B32"/>
    <mergeCell ref="G29:G32"/>
    <mergeCell ref="H29:H32"/>
    <mergeCell ref="I29:I32"/>
    <mergeCell ref="B33:B36"/>
    <mergeCell ref="G33:G36"/>
    <mergeCell ref="H33:H36"/>
    <mergeCell ref="I33:I36"/>
    <mergeCell ref="B37:B40"/>
    <mergeCell ref="G17:G20"/>
    <mergeCell ref="H17:H20"/>
    <mergeCell ref="I17:I20"/>
    <mergeCell ref="G37:G40"/>
    <mergeCell ref="H37:H40"/>
    <mergeCell ref="I37:I40"/>
    <mergeCell ref="B41:B44"/>
    <mergeCell ref="G41:G44"/>
    <mergeCell ref="H41:H44"/>
    <mergeCell ref="I41:I44"/>
    <mergeCell ref="A53:A83"/>
    <mergeCell ref="A1:I1"/>
    <mergeCell ref="A5:A28"/>
    <mergeCell ref="B5:B8"/>
    <mergeCell ref="G5:G8"/>
    <mergeCell ref="H5:H8"/>
    <mergeCell ref="I5:I8"/>
    <mergeCell ref="B9:B12"/>
    <mergeCell ref="G9:G12"/>
    <mergeCell ref="H9:H12"/>
    <mergeCell ref="I9:I12"/>
    <mergeCell ref="B21:B24"/>
    <mergeCell ref="G21:G24"/>
    <mergeCell ref="H21:H24"/>
    <mergeCell ref="I21:I24"/>
    <mergeCell ref="B25:B28"/>
    <mergeCell ref="G25:G28"/>
    <mergeCell ref="H25:H28"/>
    <mergeCell ref="I25:I28"/>
    <mergeCell ref="B13:B16"/>
    <mergeCell ref="G13:G16"/>
    <mergeCell ref="H13:H16"/>
    <mergeCell ref="I13:I16"/>
    <mergeCell ref="B17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1a MSSA</vt:lpstr>
      <vt:lpstr>Figure 1b MRSA</vt:lpstr>
      <vt:lpstr>Figure 3a CS P aeruginosa</vt:lpstr>
      <vt:lpstr>Figure 3b CR P aeruginosa</vt:lpstr>
      <vt:lpstr>Figure 2a CS E coli</vt:lpstr>
      <vt:lpstr>Figure 2b CR E coli</vt:lpstr>
    </vt:vector>
  </TitlesOfParts>
  <Company>De Montfort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Owen</dc:creator>
  <cp:lastModifiedBy>Lucy Owen</cp:lastModifiedBy>
  <dcterms:created xsi:type="dcterms:W3CDTF">2019-05-16T12:59:48Z</dcterms:created>
  <dcterms:modified xsi:type="dcterms:W3CDTF">2019-05-21T13:35:11Z</dcterms:modified>
</cp:coreProperties>
</file>